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6" activeTab="5"/>
  </bookViews>
  <sheets>
    <sheet name="Info" sheetId="1" r:id="rId1"/>
    <sheet name="Example" sheetId="2" r:id="rId2"/>
    <sheet name="Clockwise-SM-first" sheetId="3" r:id="rId3"/>
    <sheet name="Clockwise-HR-first" sheetId="4" r:id="rId4"/>
    <sheet name="Anticlockwise-HR-first" sheetId="5" r:id="rId5"/>
    <sheet name="Anticlockwise-SM-first" sheetId="6" r:id="rId6"/>
  </sheets>
  <definedNames/>
  <calcPr fullCalcOnLoad="1"/>
</workbook>
</file>

<file path=xl/sharedStrings.xml><?xml version="1.0" encoding="utf-8"?>
<sst xmlns="http://schemas.openxmlformats.org/spreadsheetml/2006/main" count="610" uniqueCount="189">
  <si>
    <t>The Bob Graham 24hr Club</t>
  </si>
  <si>
    <t>Application for the ratification of an attempt</t>
  </si>
  <si>
    <t>Version 2.14</t>
  </si>
  <si>
    <t>This spreadsheet should be used to record the details of your Bob Graham Round for ratification purposes and sent to the submission address indicated.</t>
  </si>
  <si>
    <t>There are four sheets other than this one (and one example sheet), simply use the appropriate one for your round. Please follow the instructions and hints.</t>
  </si>
  <si>
    <t>Check out the Example sheet for mistakes not to make</t>
  </si>
  <si>
    <t>Clockwise-SM-first. Clockwise rounds taking Sergeant Man first then High Raise.</t>
  </si>
  <si>
    <t>Clockwise-HR-first. Clockwise rounds taking High Rise first then Sergeant Man.</t>
  </si>
  <si>
    <t>Anticlockwise-HR-first. Counter clockwise rounds taking High Raise first then Sergeant Man.</t>
  </si>
  <si>
    <t>Anticlockwise-SM-first. Counter clockwise rounds taking Sergeant Man first then High Raise.</t>
  </si>
  <si>
    <t>Note that instruction text has a red background and help text or hints have a green background.</t>
  </si>
  <si>
    <t>There is help on the club website at http://www.bobgrahamclub.org.uk/index.php?page=ratify_help</t>
  </si>
  <si>
    <t>Only enter data in the cells that are shaded grey, the other cells will be calculated automatically.</t>
  </si>
  <si>
    <t>You must fill in times for all summits visited.</t>
  </si>
  <si>
    <t>Don't delete any sheets you don't use. Please save as Excel 97/2000/XP, do not save as Numbers or as PDF!</t>
  </si>
  <si>
    <t>For Numbers use File-&gt;Export to get into Excel format</t>
  </si>
  <si>
    <t>Name the file using your name, for example: your_name_ratification.xls</t>
  </si>
  <si>
    <t>Only one contender per spreadsheet please, even if you did it with a companion and have identical times</t>
  </si>
  <si>
    <t>Contender Name</t>
  </si>
  <si>
    <t>This will be used for your certificate. No titles, just first and last names.</t>
  </si>
  <si>
    <t>Gender</t>
  </si>
  <si>
    <t>Age on day of completion</t>
  </si>
  <si>
    <t>Nationality</t>
  </si>
  <si>
    <t>British</t>
  </si>
  <si>
    <t>(UK only) Club</t>
  </si>
  <si>
    <t>Leave blank if you are not a member of a club. Don't use abbreviations.</t>
  </si>
  <si>
    <t>email address</t>
  </si>
  <si>
    <t>Previous assistance</t>
  </si>
  <si>
    <t>If you have helped on previous successful Rounds please enter membership numbers here.</t>
  </si>
  <si>
    <t>Separate by commas: 1234,2345,3456, etc. If you don't know them then leave blank. No other text! If you helped someone this year, add their name as they will not have been assigned a membership number.</t>
  </si>
  <si>
    <t>(UK only) Postcode</t>
  </si>
  <si>
    <t>Just the first part before the space. i.e. for CA12 A23 put CA12</t>
  </si>
  <si>
    <t>Year</t>
  </si>
  <si>
    <t>Month</t>
  </si>
  <si>
    <t>Day</t>
  </si>
  <si>
    <t>Start Date</t>
  </si>
  <si>
    <t>Use YYYY-MM-DD format for these dates. The cell will have a red background if an incorrect value is entered</t>
  </si>
  <si>
    <t>Completion Date</t>
  </si>
  <si>
    <r>
      <t xml:space="preserve">Note that this is </t>
    </r>
    <r>
      <rPr>
        <b/>
        <sz val="10"/>
        <rFont val="Arial"/>
        <family val="2"/>
      </rPr>
      <t>not</t>
    </r>
    <r>
      <rPr>
        <sz val="10"/>
        <rFont val="Arial"/>
        <family val="2"/>
      </rPr>
      <t xml:space="preserve"> the date you began your round but the date on which you </t>
    </r>
    <r>
      <rPr>
        <b/>
        <sz val="10"/>
        <rFont val="Arial"/>
        <family val="2"/>
      </rPr>
      <t>finished</t>
    </r>
    <r>
      <rPr>
        <sz val="10"/>
        <rFont val="Arial"/>
        <family val="2"/>
      </rPr>
      <t>.</t>
    </r>
  </si>
  <si>
    <t>Number of Previous Attempts</t>
  </si>
  <si>
    <t>Leave as zero if you were successful on your first attempt.</t>
  </si>
  <si>
    <t>Guided attempt?</t>
  </si>
  <si>
    <t>Please indicate (Y/N) if all or part of your round was guided using professional services.</t>
  </si>
  <si>
    <t>Submission address</t>
  </si>
  <si>
    <t>membership@bobgrahamclub.org.uk</t>
  </si>
  <si>
    <t>Please use “BGR (YYYY) ratification” for the subject of the email</t>
  </si>
  <si>
    <t>Copy to</t>
  </si>
  <si>
    <t>archive@bobgrahamclub.org.uk</t>
  </si>
  <si>
    <t>Relationships</t>
  </si>
  <si>
    <t>If you are related to an existing member or members please enter either their membership number or their name and their relationship to you, i.e. 54321 (father),Jane Doe (wife), etc. Add any explanatory text in the accompanying email.</t>
  </si>
  <si>
    <t>Do Not modify these cells – they are calculated automatically</t>
  </si>
  <si>
    <t>Round</t>
  </si>
  <si>
    <t>Clock-1</t>
  </si>
  <si>
    <t>Clock-2</t>
  </si>
  <si>
    <t>Counter-1</t>
  </si>
  <si>
    <t>Counter-2</t>
  </si>
  <si>
    <t>Example sheet</t>
  </si>
  <si>
    <t>Enter your times in the grey cells below.</t>
  </si>
  <si>
    <t>Use 24hr format, i.e. for 10:30pm put 22 in the hours column and 30 in the minutes column.</t>
  </si>
  <si>
    <t>Remember to fill out the info sheet with your personal details</t>
  </si>
  <si>
    <t>Check the Example sheet to see how to fill this out and what are the potential errors.</t>
  </si>
  <si>
    <t>Ignore the strange values in the leg time fields  – they will correct themselves as you enter your times.</t>
  </si>
  <si>
    <t>Support</t>
  </si>
  <si>
    <r>
      <t xml:space="preserve">Enter the names of those who helped you in the cells below, one name per line. Each name should appear just once. No initials please: John Smith not J. Smith. </t>
    </r>
    <r>
      <rPr>
        <b/>
        <sz val="12"/>
        <rFont val="Arial"/>
        <family val="2"/>
      </rPr>
      <t>No other text</t>
    </r>
  </si>
  <si>
    <t>If the helper is already a Club member enter their membership number in this column. If they succeeded this year and don't have a number put a 'Y'. OR ..</t>
  </si>
  <si>
    <t>If the helper is not a club member and has paced before on a successful round put an 'X' here</t>
  </si>
  <si>
    <t>Put an 'X' in the column for each leg that the helper assisted you on the fells.
Put an 'X' in the Road column if they were part of your road crew.</t>
  </si>
  <si>
    <t>Reciprocal is where contender A witnesses contender B and vice versa. Don't use for companions on supported rounds</t>
  </si>
  <si>
    <t>Location/Top</t>
  </si>
  <si>
    <t>Actual time</t>
  </si>
  <si>
    <t>Hr</t>
  </si>
  <si>
    <t>Min</t>
  </si>
  <si>
    <t>Leg 1</t>
  </si>
  <si>
    <t>Leg 2</t>
  </si>
  <si>
    <t>Leg 3</t>
  </si>
  <si>
    <t>Leg 4</t>
  </si>
  <si>
    <t>Leg 5</t>
  </si>
  <si>
    <t>Reciprocal</t>
  </si>
  <si>
    <t>Road</t>
  </si>
  <si>
    <t>OK: reciprocal help</t>
  </si>
  <si>
    <t>My</t>
  </si>
  <si>
    <t>Mate</t>
  </si>
  <si>
    <t>X</t>
  </si>
  <si>
    <t>x</t>
  </si>
  <si>
    <t>Moot Hall</t>
  </si>
  <si>
    <t>OK: non-club member who has helped before</t>
  </si>
  <si>
    <t>John</t>
  </si>
  <si>
    <t>Smith</t>
  </si>
  <si>
    <t>Skiddaw</t>
  </si>
  <si>
    <t>OK: existing member with membership number</t>
  </si>
  <si>
    <t>Bob</t>
  </si>
  <si>
    <t>White</t>
  </si>
  <si>
    <t>Great Calva</t>
  </si>
  <si>
    <t>Error: extra text with the name</t>
  </si>
  <si>
    <t>Jim</t>
  </si>
  <si>
    <t>Jones (has helped before)</t>
  </si>
  <si>
    <t>Blencathra</t>
  </si>
  <si>
    <t>Error: existing member marked as reciprocal. Reciprocal is only for contenders.</t>
  </si>
  <si>
    <t xml:space="preserve">Jack  </t>
  </si>
  <si>
    <t xml:space="preserve">Jones  </t>
  </si>
  <si>
    <t>Threlkeld</t>
  </si>
  <si>
    <t>Error: Initial used not first name</t>
  </si>
  <si>
    <t>C.</t>
  </si>
  <si>
    <t>Leg Time</t>
  </si>
  <si>
    <t>Error: membership number should be empty for non-members</t>
  </si>
  <si>
    <t>Terry</t>
  </si>
  <si>
    <t>Pratchett</t>
  </si>
  <si>
    <t>N/A</t>
  </si>
  <si>
    <t>Error: helping out on road crossings on reciprocal rounds</t>
  </si>
  <si>
    <t>Salman</t>
  </si>
  <si>
    <t>Rushdie</t>
  </si>
  <si>
    <t>Error: illegal text in membership number cell</t>
  </si>
  <si>
    <t>Bill</t>
  </si>
  <si>
    <t>Did the Round this year but no number</t>
  </si>
  <si>
    <t>Depart</t>
  </si>
  <si>
    <t>Error: helper already listed</t>
  </si>
  <si>
    <t>Clough Head</t>
  </si>
  <si>
    <t>Error: reciprocal round with each leg checked.</t>
  </si>
  <si>
    <t>Fred</t>
  </si>
  <si>
    <t>Great Dodd</t>
  </si>
  <si>
    <t>OK: new member who hasn't yet got their membership number</t>
  </si>
  <si>
    <t>Frank</t>
  </si>
  <si>
    <t>Pike</t>
  </si>
  <si>
    <t>Y</t>
  </si>
  <si>
    <t>Watson's Dodd</t>
  </si>
  <si>
    <t>Stybarrow Dodd</t>
  </si>
  <si>
    <t>Raise</t>
  </si>
  <si>
    <t>White Side</t>
  </si>
  <si>
    <t>Helvellyn Lower Man</t>
  </si>
  <si>
    <t>Helvellyn</t>
  </si>
  <si>
    <t>Nethermost Pike</t>
  </si>
  <si>
    <t>Dollywaggon Pike</t>
  </si>
  <si>
    <t>Fairfield</t>
  </si>
  <si>
    <t>Seat Sandal</t>
  </si>
  <si>
    <t>Dunmail Raise</t>
  </si>
  <si>
    <t>Error: these cells should not be used!</t>
  </si>
  <si>
    <t>Sam Gadgee</t>
  </si>
  <si>
    <t>Steel Fell</t>
  </si>
  <si>
    <t>Calf Crag</t>
  </si>
  <si>
    <t>Sergeant Man</t>
  </si>
  <si>
    <t>High Raise</t>
  </si>
  <si>
    <t>Thunacar Knott</t>
  </si>
  <si>
    <t>Harrison Stickle</t>
  </si>
  <si>
    <t>Pike o Stickle</t>
  </si>
  <si>
    <t>Rossett Pike</t>
  </si>
  <si>
    <t>Bowfell</t>
  </si>
  <si>
    <t>Esk Pike</t>
  </si>
  <si>
    <t>Great End</t>
  </si>
  <si>
    <t>Ill Crag</t>
  </si>
  <si>
    <t>Broad Crag</t>
  </si>
  <si>
    <t>Scafell Pike</t>
  </si>
  <si>
    <t>Scafell</t>
  </si>
  <si>
    <t>Wasdale</t>
  </si>
  <si>
    <t>Yewbarrow</t>
  </si>
  <si>
    <t>Red Pike</t>
  </si>
  <si>
    <t>Steeple</t>
  </si>
  <si>
    <t>Pillar</t>
  </si>
  <si>
    <t>Kirkfell</t>
  </si>
  <si>
    <t>Great Gable</t>
  </si>
  <si>
    <t>Green Gable</t>
  </si>
  <si>
    <t>Brandreth</t>
  </si>
  <si>
    <t>Grey Knotts</t>
  </si>
  <si>
    <t>Honister</t>
  </si>
  <si>
    <t>Dalehead</t>
  </si>
  <si>
    <t>Hindscarth</t>
  </si>
  <si>
    <t>Robinson</t>
  </si>
  <si>
    <t>Keswick Moot Hall</t>
  </si>
  <si>
    <t>Total Running Time:</t>
  </si>
  <si>
    <t>Rest Time:</t>
  </si>
  <si>
    <t>Total Time:</t>
  </si>
  <si>
    <t>Remember to fill in the Info sheet as well</t>
  </si>
  <si>
    <t>Check the Example tab to see how to fill out.</t>
  </si>
  <si>
    <t>All helpers should appear in the grey coloured block below</t>
  </si>
  <si>
    <t>The cells below should have a plain background if the  row to the right has a supporter's name and the manner in which they supported has been entered correctly.</t>
  </si>
  <si>
    <t>First name</t>
  </si>
  <si>
    <t>Last name</t>
  </si>
  <si>
    <t>Example</t>
  </si>
  <si>
    <t>Name</t>
  </si>
  <si>
    <t>The cells to the right should turn green if the table is filled correctly.</t>
  </si>
  <si>
    <t>Ignore the strange values for the leg times – they will correct themselves as you enter your times.</t>
  </si>
  <si>
    <t xml:space="preserve"> </t>
  </si>
  <si>
    <t>First Name</t>
  </si>
  <si>
    <t>Ignore the strange values for the leg total times  – they will correct themselves as you enter your times.</t>
  </si>
  <si>
    <t>Last Name</t>
  </si>
  <si>
    <t>Pike O Stickle</t>
  </si>
  <si>
    <t>Ignore the strange values for the leg times  – they will correct themselves as you enter your times.</t>
  </si>
  <si>
    <t>reciprocal</t>
  </si>
  <si>
    <t>name</t>
  </si>
  <si>
    <t>Harrison's Stickle</t>
  </si>
</sst>
</file>

<file path=xl/styles.xml><?xml version="1.0" encoding="utf-8"?>
<styleSheet xmlns="http://schemas.openxmlformats.org/spreadsheetml/2006/main">
  <numFmts count="6">
    <numFmt numFmtId="164" formatCode="GENERAL"/>
    <numFmt numFmtId="165" formatCode="HH:MM"/>
    <numFmt numFmtId="166" formatCode="[H]:MM:SS"/>
    <numFmt numFmtId="167" formatCode="0"/>
    <numFmt numFmtId="168" formatCode="HH:MM:SS"/>
    <numFmt numFmtId="169" formatCode="GENERAL"/>
  </numFmts>
  <fonts count="9">
    <font>
      <sz val="10"/>
      <name val="Arial"/>
      <family val="2"/>
    </font>
    <font>
      <b/>
      <sz val="18"/>
      <name val="Arial"/>
      <family val="2"/>
    </font>
    <font>
      <sz val="12"/>
      <name val="Arial"/>
      <family val="2"/>
    </font>
    <font>
      <sz val="14"/>
      <name val="Arial"/>
      <family val="2"/>
    </font>
    <font>
      <sz val="10"/>
      <color indexed="12"/>
      <name val="Arial"/>
      <family val="2"/>
    </font>
    <font>
      <b/>
      <sz val="10"/>
      <name val="Arial"/>
      <family val="2"/>
    </font>
    <font>
      <u val="single"/>
      <sz val="10"/>
      <color indexed="12"/>
      <name val="Arial"/>
      <family val="2"/>
    </font>
    <font>
      <sz val="15"/>
      <name val="Arial"/>
      <family val="2"/>
    </font>
    <font>
      <b/>
      <sz val="12"/>
      <name val="Arial"/>
      <family val="2"/>
    </font>
  </fonts>
  <fills count="10">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53"/>
        <bgColor indexed="64"/>
      </patternFill>
    </fill>
    <fill>
      <patternFill patternType="solid">
        <fgColor indexed="23"/>
        <bgColor indexed="64"/>
      </patternFill>
    </fill>
    <fill>
      <patternFill patternType="solid">
        <fgColor indexed="22"/>
        <bgColor indexed="64"/>
      </patternFill>
    </fill>
    <fill>
      <patternFill patternType="solid">
        <fgColor indexed="50"/>
        <bgColor indexed="64"/>
      </patternFill>
    </fill>
    <fill>
      <patternFill patternType="solid">
        <fgColor indexed="25"/>
        <bgColor indexed="64"/>
      </patternFill>
    </fill>
    <fill>
      <patternFill patternType="solid">
        <fgColor indexed="55"/>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cellStyleXfs>
  <cellXfs count="77">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horizontal="center"/>
    </xf>
    <xf numFmtId="164" fontId="3" fillId="0" borderId="0" xfId="0" applyFont="1" applyBorder="1" applyAlignment="1">
      <alignment horizontal="left" wrapText="1"/>
    </xf>
    <xf numFmtId="164" fontId="3" fillId="0" borderId="0" xfId="0" applyFont="1" applyBorder="1" applyAlignment="1">
      <alignment horizontal="center"/>
    </xf>
    <xf numFmtId="164" fontId="3" fillId="0" borderId="0" xfId="0" applyFont="1" applyAlignment="1">
      <alignment/>
    </xf>
    <xf numFmtId="164" fontId="0" fillId="0" borderId="0" xfId="0" applyFont="1" applyBorder="1" applyAlignment="1">
      <alignment horizontal="center"/>
    </xf>
    <xf numFmtId="164" fontId="0" fillId="0" borderId="0" xfId="0" applyFont="1" applyAlignment="1">
      <alignment/>
    </xf>
    <xf numFmtId="164" fontId="3" fillId="0" borderId="0" xfId="0" applyFont="1" applyBorder="1" applyAlignment="1">
      <alignment horizontal="left"/>
    </xf>
    <xf numFmtId="164" fontId="3" fillId="4" borderId="0" xfId="0" applyFont="1" applyFill="1" applyBorder="1" applyAlignment="1">
      <alignment horizontal="left"/>
    </xf>
    <xf numFmtId="164" fontId="0" fillId="5" borderId="0" xfId="0" applyFont="1" applyFill="1" applyBorder="1" applyAlignment="1">
      <alignment horizontal="left"/>
    </xf>
    <xf numFmtId="164" fontId="0" fillId="0" borderId="0" xfId="0" applyFont="1" applyBorder="1" applyAlignment="1">
      <alignment horizontal="left"/>
    </xf>
    <xf numFmtId="164" fontId="0" fillId="5" borderId="0" xfId="0" applyFont="1" applyFill="1" applyBorder="1" applyAlignment="1">
      <alignment horizontal="left" wrapText="1"/>
    </xf>
    <xf numFmtId="164" fontId="0" fillId="0" borderId="0" xfId="0" applyFont="1" applyFill="1" applyBorder="1" applyAlignment="1">
      <alignment horizontal="left" wrapText="1"/>
    </xf>
    <xf numFmtId="164" fontId="0" fillId="0" borderId="0" xfId="0" applyFont="1" applyFill="1" applyBorder="1" applyAlignment="1">
      <alignment horizontal="center"/>
    </xf>
    <xf numFmtId="164" fontId="0" fillId="0" borderId="0" xfId="0" applyFont="1" applyFill="1" applyAlignment="1">
      <alignment/>
    </xf>
    <xf numFmtId="164" fontId="4" fillId="5" borderId="0" xfId="0" applyFont="1" applyFill="1" applyBorder="1" applyAlignment="1">
      <alignment horizontal="left" wrapText="1"/>
    </xf>
    <xf numFmtId="164" fontId="0" fillId="5" borderId="0" xfId="0" applyFont="1" applyFill="1" applyBorder="1" applyAlignment="1">
      <alignment/>
    </xf>
    <xf numFmtId="164" fontId="3" fillId="4" borderId="0" xfId="0" applyFont="1" applyFill="1" applyBorder="1" applyAlignment="1">
      <alignment/>
    </xf>
    <xf numFmtId="164" fontId="5" fillId="0" borderId="0" xfId="0" applyFont="1" applyAlignment="1">
      <alignment/>
    </xf>
    <xf numFmtId="164" fontId="0" fillId="6" borderId="1" xfId="0" applyFill="1" applyBorder="1" applyAlignment="1" applyProtection="1">
      <alignment horizontal="right"/>
      <protection locked="0"/>
    </xf>
    <xf numFmtId="164" fontId="0" fillId="6" borderId="2" xfId="0" applyFill="1" applyBorder="1" applyAlignment="1" applyProtection="1">
      <alignment horizontal="right"/>
      <protection locked="0"/>
    </xf>
    <xf numFmtId="164" fontId="0" fillId="6" borderId="0" xfId="0" applyFill="1" applyBorder="1" applyAlignment="1" applyProtection="1">
      <alignment horizontal="right"/>
      <protection locked="0"/>
    </xf>
    <xf numFmtId="164" fontId="0" fillId="7" borderId="0" xfId="0" applyFont="1" applyFill="1" applyBorder="1" applyAlignment="1">
      <alignment/>
    </xf>
    <xf numFmtId="164" fontId="0" fillId="7" borderId="0" xfId="0" applyFont="1" applyFill="1" applyBorder="1" applyAlignment="1">
      <alignment vertical="top" wrapText="1"/>
    </xf>
    <xf numFmtId="164" fontId="0" fillId="0" borderId="2" xfId="0" applyFill="1" applyBorder="1" applyAlignment="1" applyProtection="1">
      <alignment horizontal="right"/>
      <protection locked="0"/>
    </xf>
    <xf numFmtId="164" fontId="0" fillId="6" borderId="3" xfId="0" applyFill="1" applyBorder="1" applyAlignment="1" applyProtection="1">
      <alignment horizontal="right"/>
      <protection locked="0"/>
    </xf>
    <xf numFmtId="164" fontId="6" fillId="0" borderId="0" xfId="20" applyNumberFormat="1" applyFont="1" applyFill="1" applyBorder="1" applyAlignment="1" applyProtection="1">
      <alignment horizontal="right"/>
      <protection locked="0"/>
    </xf>
    <xf numFmtId="164" fontId="0" fillId="7" borderId="0" xfId="0" applyFont="1" applyFill="1" applyBorder="1" applyAlignment="1">
      <alignment wrapText="1"/>
    </xf>
    <xf numFmtId="164" fontId="3" fillId="4" borderId="0" xfId="0" applyFont="1" applyFill="1" applyAlignment="1">
      <alignment/>
    </xf>
    <xf numFmtId="164" fontId="7" fillId="4" borderId="0" xfId="0" applyFont="1" applyFill="1" applyBorder="1" applyAlignment="1">
      <alignment/>
    </xf>
    <xf numFmtId="164" fontId="0" fillId="4" borderId="0" xfId="0" applyFont="1" applyFill="1" applyBorder="1" applyAlignment="1">
      <alignment/>
    </xf>
    <xf numFmtId="164" fontId="0" fillId="4" borderId="0" xfId="0" applyFont="1" applyFill="1" applyBorder="1" applyAlignment="1">
      <alignment horizontal="left" vertical="top" wrapText="1"/>
    </xf>
    <xf numFmtId="164" fontId="0" fillId="5" borderId="0" xfId="0" applyFont="1" applyFill="1" applyAlignment="1">
      <alignment wrapText="1"/>
    </xf>
    <xf numFmtId="164" fontId="0" fillId="7" borderId="0" xfId="0" applyFont="1" applyFill="1" applyBorder="1" applyAlignment="1">
      <alignment horizontal="left" vertical="top" wrapText="1"/>
    </xf>
    <xf numFmtId="164" fontId="5" fillId="4" borderId="0" xfId="0" applyFont="1" applyFill="1" applyAlignment="1">
      <alignment/>
    </xf>
    <xf numFmtId="164" fontId="0" fillId="4" borderId="0" xfId="0" applyFont="1" applyFill="1" applyBorder="1" applyAlignment="1">
      <alignment vertical="top" wrapText="1"/>
    </xf>
    <xf numFmtId="164" fontId="0" fillId="7" borderId="0" xfId="0" applyFont="1" applyFill="1" applyBorder="1" applyAlignment="1">
      <alignment horizontal="left" wrapText="1"/>
    </xf>
    <xf numFmtId="164" fontId="0" fillId="7" borderId="0" xfId="0" applyFont="1" applyFill="1" applyBorder="1" applyAlignment="1">
      <alignment horizontal="center" wrapText="1"/>
    </xf>
    <xf numFmtId="164" fontId="0" fillId="7" borderId="0" xfId="0" applyFont="1" applyFill="1" applyBorder="1" applyAlignment="1">
      <alignment horizontal="center"/>
    </xf>
    <xf numFmtId="164" fontId="0" fillId="6" borderId="0" xfId="0" applyFill="1" applyAlignment="1" applyProtection="1">
      <alignment/>
      <protection locked="0"/>
    </xf>
    <xf numFmtId="164" fontId="0" fillId="0" borderId="0" xfId="0" applyNumberFormat="1" applyAlignment="1">
      <alignment/>
    </xf>
    <xf numFmtId="164" fontId="0" fillId="8" borderId="0" xfId="0" applyFont="1" applyFill="1" applyBorder="1" applyAlignment="1">
      <alignment/>
    </xf>
    <xf numFmtId="164" fontId="0" fillId="8" borderId="0" xfId="0" applyFill="1" applyBorder="1" applyAlignment="1">
      <alignment horizontal="center"/>
    </xf>
    <xf numFmtId="164" fontId="0" fillId="8" borderId="0" xfId="0" applyFont="1" applyFill="1" applyBorder="1" applyAlignment="1">
      <alignment horizontal="center"/>
    </xf>
    <xf numFmtId="164" fontId="0" fillId="0" borderId="0" xfId="0" applyFont="1" applyAlignment="1">
      <alignment wrapText="1"/>
    </xf>
    <xf numFmtId="164" fontId="0" fillId="6" borderId="0" xfId="0" applyFill="1" applyAlignment="1" applyProtection="1">
      <alignment wrapText="1"/>
      <protection locked="0"/>
    </xf>
    <xf numFmtId="164" fontId="0" fillId="0" borderId="0" xfId="0" applyNumberFormat="1" applyAlignment="1">
      <alignment wrapText="1"/>
    </xf>
    <xf numFmtId="164" fontId="0" fillId="8" borderId="0" xfId="0" applyFont="1" applyFill="1" applyBorder="1" applyAlignment="1">
      <alignment wrapText="1"/>
    </xf>
    <xf numFmtId="164" fontId="0" fillId="8" borderId="0" xfId="0" applyFill="1" applyBorder="1" applyAlignment="1">
      <alignment horizontal="center" wrapText="1"/>
    </xf>
    <xf numFmtId="164" fontId="0" fillId="8" borderId="0" xfId="0" applyFont="1" applyFill="1" applyBorder="1" applyAlignment="1">
      <alignment horizontal="center" wrapText="1"/>
    </xf>
    <xf numFmtId="164" fontId="0" fillId="0" borderId="0" xfId="0" applyAlignment="1">
      <alignment wrapText="1"/>
    </xf>
    <xf numFmtId="165" fontId="0" fillId="0" borderId="0" xfId="0" applyNumberFormat="1" applyAlignment="1">
      <alignment/>
    </xf>
    <xf numFmtId="166" fontId="0" fillId="0" borderId="0" xfId="0" applyNumberFormat="1" applyFont="1" applyAlignment="1">
      <alignment/>
    </xf>
    <xf numFmtId="164" fontId="0" fillId="9" borderId="0" xfId="0" applyFill="1" applyBorder="1" applyAlignment="1" applyProtection="1">
      <alignment/>
      <protection locked="0"/>
    </xf>
    <xf numFmtId="164" fontId="0" fillId="9" borderId="0" xfId="0" applyFont="1" applyFill="1" applyBorder="1" applyAlignment="1">
      <alignment horizontal="center"/>
    </xf>
    <xf numFmtId="167" fontId="0" fillId="0" borderId="0" xfId="0" applyNumberFormat="1" applyAlignment="1">
      <alignment/>
    </xf>
    <xf numFmtId="168" fontId="0" fillId="0" borderId="0" xfId="0" applyNumberFormat="1" applyAlignment="1">
      <alignment/>
    </xf>
    <xf numFmtId="164" fontId="0" fillId="0" borderId="0" xfId="0" applyAlignment="1">
      <alignment/>
    </xf>
    <xf numFmtId="164" fontId="7" fillId="7" borderId="0" xfId="0" applyFont="1" applyFill="1" applyBorder="1" applyAlignment="1">
      <alignment wrapText="1"/>
    </xf>
    <xf numFmtId="164" fontId="0" fillId="0" borderId="4" xfId="0" applyBorder="1" applyAlignment="1">
      <alignment/>
    </xf>
    <xf numFmtId="164" fontId="0" fillId="6" borderId="4" xfId="0" applyFill="1" applyBorder="1" applyAlignment="1" applyProtection="1">
      <alignment/>
      <protection locked="0"/>
    </xf>
    <xf numFmtId="164" fontId="0" fillId="9" borderId="4" xfId="0" applyFill="1" applyBorder="1" applyAlignment="1" applyProtection="1">
      <alignment/>
      <protection locked="0"/>
    </xf>
    <xf numFmtId="164" fontId="0" fillId="9" borderId="4" xfId="0" applyFill="1" applyBorder="1" applyAlignment="1">
      <alignment horizontal="center"/>
    </xf>
    <xf numFmtId="164" fontId="0" fillId="9" borderId="4" xfId="0" applyFont="1" applyFill="1" applyBorder="1" applyAlignment="1">
      <alignment horizontal="center"/>
    </xf>
    <xf numFmtId="164" fontId="0" fillId="9" borderId="4" xfId="0" applyFill="1" applyBorder="1" applyAlignment="1">
      <alignment/>
    </xf>
    <xf numFmtId="164" fontId="0" fillId="9" borderId="4" xfId="0" applyFill="1" applyBorder="1" applyAlignment="1" applyProtection="1">
      <alignment horizontal="center"/>
      <protection locked="0"/>
    </xf>
    <xf numFmtId="164" fontId="0" fillId="0" borderId="0" xfId="0" applyFont="1" applyBorder="1" applyAlignment="1">
      <alignment/>
    </xf>
    <xf numFmtId="165" fontId="5" fillId="0" borderId="0" xfId="0" applyNumberFormat="1" applyFont="1" applyAlignment="1">
      <alignment/>
    </xf>
    <xf numFmtId="164" fontId="5" fillId="0" borderId="0" xfId="0" applyNumberFormat="1" applyFont="1" applyAlignment="1">
      <alignment/>
    </xf>
    <xf numFmtId="164" fontId="0" fillId="5" borderId="0" xfId="0" applyFont="1" applyFill="1" applyBorder="1" applyAlignment="1">
      <alignment wrapText="1"/>
    </xf>
    <xf numFmtId="164" fontId="0" fillId="7" borderId="0" xfId="0" applyFont="1" applyFill="1" applyBorder="1" applyAlignment="1" applyProtection="1">
      <alignment/>
      <protection locked="0"/>
    </xf>
    <xf numFmtId="164" fontId="0" fillId="7" borderId="0" xfId="0" applyFill="1" applyBorder="1" applyAlignment="1">
      <alignment horizontal="center"/>
    </xf>
    <xf numFmtId="164" fontId="0" fillId="0" borderId="0" xfId="0" applyFill="1" applyAlignment="1">
      <alignment/>
    </xf>
    <xf numFmtId="164" fontId="0" fillId="0" borderId="0" xfId="0" applyBorder="1" applyAlignment="1">
      <alignment/>
    </xf>
    <xf numFmtId="164" fontId="0" fillId="7" borderId="0" xfId="0" applyFont="1" applyFill="1" applyBorder="1" applyAlignment="1" applyProtection="1">
      <alignment horizontal="center"/>
      <protection locked="0"/>
    </xf>
    <xf numFmtId="164" fontId="0" fillId="9" borderId="4" xfId="0"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Percent" xfId="19"/>
    <cellStyle name="Hyperlink" xfId="20"/>
    <cellStyle name="Untitled1" xfId="21"/>
    <cellStyle name="valid" xfId="22"/>
  </cellStyles>
  <dxfs count="3">
    <dxf>
      <fill>
        <patternFill patternType="solid">
          <fgColor rgb="FF993300"/>
          <bgColor rgb="FFDC2300"/>
        </patternFill>
      </fill>
      <border/>
    </dxf>
    <dxf>
      <font>
        <b val="0"/>
        <i val="0"/>
        <u val="none"/>
        <strike val="0"/>
        <sz val="10"/>
        <color rgb="FF000000"/>
      </font>
      <fill>
        <patternFill patternType="solid">
          <fgColor rgb="FF993300"/>
          <bgColor rgb="FFDC2300"/>
        </patternFill>
      </fill>
      <border/>
    </dxf>
    <dxf>
      <fill>
        <patternFill patternType="solid">
          <fgColor rgb="FF339966"/>
          <bgColor rgb="FF00AE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AE00"/>
      <rgbColor rgb="00000080"/>
      <rgbColor rgb="00808000"/>
      <rgbColor rgb="00800080"/>
      <rgbColor rgb="00008080"/>
      <rgbColor rgb="00C0C0C0"/>
      <rgbColor rgb="007DA647"/>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EB613D"/>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bgrahamclub.org.uk/index.php?page=ratify_help" TargetMode="External" /><Relationship Id="rId2" Type="http://schemas.openxmlformats.org/officeDocument/2006/relationships/hyperlink" Target="mailto:membership@bobgrahamclub.org.uk" TargetMode="External" /><Relationship Id="rId3" Type="http://schemas.openxmlformats.org/officeDocument/2006/relationships/hyperlink" Target="mailto:archive@bobgrahamclub.org.uk" TargetMode="External" /></Relationships>
</file>

<file path=xl/worksheets/sheet1.xml><?xml version="1.0" encoding="utf-8"?>
<worksheet xmlns="http://schemas.openxmlformats.org/spreadsheetml/2006/main" xmlns:r="http://schemas.openxmlformats.org/officeDocument/2006/relationships">
  <dimension ref="A1:P89"/>
  <sheetViews>
    <sheetView workbookViewId="0" topLeftCell="A13">
      <selection activeCell="K12" sqref="K12"/>
    </sheetView>
  </sheetViews>
  <sheetFormatPr defaultColWidth="9.140625" defaultRowHeight="14.25" customHeight="1"/>
  <cols>
    <col min="1" max="1" width="29.00390625" style="0" customWidth="1"/>
    <col min="2" max="2" width="45.140625" style="0" customWidth="1"/>
    <col min="3" max="3" width="7.8515625" style="0" customWidth="1"/>
    <col min="4" max="4" width="6.57421875" style="0" customWidth="1"/>
    <col min="5" max="5" width="6.421875" style="0" customWidth="1"/>
    <col min="6" max="6" width="11.7109375" style="0" customWidth="1"/>
    <col min="7" max="7" width="10.7109375" style="0" customWidth="1"/>
  </cols>
  <sheetData>
    <row r="1" spans="1:11" ht="24" customHeight="1">
      <c r="A1" s="1" t="s">
        <v>0</v>
      </c>
      <c r="B1" s="1"/>
      <c r="C1" s="1"/>
      <c r="D1" s="1"/>
      <c r="E1" s="1"/>
      <c r="F1" s="1"/>
      <c r="G1" s="1"/>
      <c r="H1" s="1"/>
      <c r="I1" s="1"/>
      <c r="J1" s="1"/>
      <c r="K1" s="1"/>
    </row>
    <row r="2" spans="1:9" ht="16.5" customHeight="1">
      <c r="A2" s="2" t="s">
        <v>1</v>
      </c>
      <c r="B2" s="2"/>
      <c r="C2" s="2"/>
      <c r="D2" s="2"/>
      <c r="E2" s="2"/>
      <c r="F2" s="2"/>
      <c r="G2" s="2"/>
      <c r="H2" s="2"/>
      <c r="I2" s="2"/>
    </row>
    <row r="3" spans="1:9" ht="16.5" customHeight="1">
      <c r="A3" t="s">
        <v>2</v>
      </c>
      <c r="B3" s="2"/>
      <c r="C3" s="2"/>
      <c r="D3" s="2"/>
      <c r="E3" s="2"/>
      <c r="F3" s="2"/>
      <c r="G3" s="2"/>
      <c r="H3" s="2"/>
      <c r="I3" s="2"/>
    </row>
    <row r="4" spans="1:9" s="5" customFormat="1" ht="37.5" customHeight="1">
      <c r="A4" s="3" t="s">
        <v>3</v>
      </c>
      <c r="B4" s="3"/>
      <c r="C4" s="3"/>
      <c r="D4" s="3"/>
      <c r="E4" s="3"/>
      <c r="F4" s="3"/>
      <c r="G4" s="3"/>
      <c r="H4" s="3"/>
      <c r="I4" s="4"/>
    </row>
    <row r="5" spans="1:9" s="7" customFormat="1" ht="14.25" customHeight="1">
      <c r="A5" s="6"/>
      <c r="B5" s="6"/>
      <c r="C5" s="6"/>
      <c r="D5" s="6"/>
      <c r="E5" s="6"/>
      <c r="F5" s="6"/>
      <c r="G5" s="6"/>
      <c r="H5" s="6"/>
      <c r="I5" s="6"/>
    </row>
    <row r="6" spans="1:9" s="5" customFormat="1" ht="14.25" customHeight="1">
      <c r="A6" s="8" t="s">
        <v>4</v>
      </c>
      <c r="B6" s="8"/>
      <c r="C6" s="8"/>
      <c r="D6" s="8"/>
      <c r="E6" s="8"/>
      <c r="F6" s="8"/>
      <c r="G6" s="8"/>
      <c r="H6" s="8"/>
      <c r="I6" s="4"/>
    </row>
    <row r="7" spans="1:9" s="7" customFormat="1" ht="18.75" customHeight="1">
      <c r="A7" s="9" t="s">
        <v>5</v>
      </c>
      <c r="B7" s="9"/>
      <c r="C7" s="9"/>
      <c r="D7" s="9"/>
      <c r="E7" s="9"/>
      <c r="F7" s="9"/>
      <c r="G7" s="9"/>
      <c r="H7" s="9"/>
      <c r="I7" s="6"/>
    </row>
    <row r="8" spans="1:9" s="7" customFormat="1" ht="14.25" customHeight="1">
      <c r="A8" s="10" t="s">
        <v>6</v>
      </c>
      <c r="B8" s="10"/>
      <c r="C8" s="10"/>
      <c r="D8" s="10"/>
      <c r="E8" s="10"/>
      <c r="F8" s="10"/>
      <c r="G8" s="10"/>
      <c r="H8" s="10"/>
      <c r="I8" s="6"/>
    </row>
    <row r="9" spans="1:9" s="7" customFormat="1" ht="14.25" customHeight="1">
      <c r="A9" s="10" t="s">
        <v>7</v>
      </c>
      <c r="B9" s="10"/>
      <c r="C9" s="10"/>
      <c r="D9" s="10"/>
      <c r="E9" s="10"/>
      <c r="F9" s="10"/>
      <c r="G9" s="10"/>
      <c r="H9" s="10"/>
      <c r="I9" s="6"/>
    </row>
    <row r="10" spans="1:8" s="7" customFormat="1" ht="14.25" customHeight="1">
      <c r="A10" s="10" t="s">
        <v>8</v>
      </c>
      <c r="B10" s="10"/>
      <c r="C10" s="10"/>
      <c r="D10" s="10"/>
      <c r="E10" s="10"/>
      <c r="F10" s="10"/>
      <c r="G10" s="10"/>
      <c r="H10" s="10"/>
    </row>
    <row r="11" spans="1:9" s="7" customFormat="1" ht="14.25" customHeight="1">
      <c r="A11" s="10" t="s">
        <v>9</v>
      </c>
      <c r="B11" s="10"/>
      <c r="C11" s="10"/>
      <c r="D11" s="10"/>
      <c r="E11" s="10"/>
      <c r="F11" s="10"/>
      <c r="G11" s="10"/>
      <c r="H11" s="10"/>
      <c r="I11" s="6"/>
    </row>
    <row r="12" spans="1:9" s="7" customFormat="1" ht="14.25" customHeight="1">
      <c r="A12" s="11"/>
      <c r="B12" s="6"/>
      <c r="C12" s="6"/>
      <c r="D12" s="6"/>
      <c r="E12" s="6"/>
      <c r="F12" s="6"/>
      <c r="G12" s="6"/>
      <c r="H12" s="6"/>
      <c r="I12" s="6"/>
    </row>
    <row r="13" spans="1:9" s="7" customFormat="1" ht="24" customHeight="1">
      <c r="A13" s="12" t="s">
        <v>10</v>
      </c>
      <c r="B13" s="12"/>
      <c r="C13" s="12"/>
      <c r="D13" s="12"/>
      <c r="E13" s="12"/>
      <c r="F13" s="6"/>
      <c r="G13" s="6"/>
      <c r="H13" s="6"/>
      <c r="I13" s="6"/>
    </row>
    <row r="14" spans="1:9" s="15" customFormat="1" ht="24" customHeight="1">
      <c r="A14" s="13"/>
      <c r="B14" s="13"/>
      <c r="C14" s="13"/>
      <c r="D14" s="13"/>
      <c r="E14" s="13"/>
      <c r="F14" s="14"/>
      <c r="G14" s="14"/>
      <c r="H14" s="14"/>
      <c r="I14" s="14"/>
    </row>
    <row r="15" spans="1:9" s="5" customFormat="1" ht="24" customHeight="1">
      <c r="A15" s="16" t="s">
        <v>11</v>
      </c>
      <c r="B15" s="16"/>
      <c r="C15" s="16"/>
      <c r="D15" s="16"/>
      <c r="E15" s="16"/>
      <c r="F15" s="4"/>
      <c r="G15" s="4"/>
      <c r="H15" s="4"/>
      <c r="I15" s="4"/>
    </row>
    <row r="16" spans="1:9" ht="16.5" customHeight="1">
      <c r="A16" s="2"/>
      <c r="B16" s="2"/>
      <c r="C16" s="2"/>
      <c r="D16" s="2"/>
      <c r="E16" s="2"/>
      <c r="F16" s="2"/>
      <c r="G16" s="2"/>
      <c r="H16" s="2"/>
      <c r="I16" s="2"/>
    </row>
    <row r="17" spans="1:9" s="5" customFormat="1" ht="18.75" customHeight="1">
      <c r="A17" s="9" t="s">
        <v>12</v>
      </c>
      <c r="B17" s="9"/>
      <c r="C17" s="9"/>
      <c r="D17" s="9"/>
      <c r="E17" s="9"/>
      <c r="F17" s="9"/>
      <c r="G17" s="9"/>
      <c r="H17" s="9"/>
      <c r="I17" s="4"/>
    </row>
    <row r="18" spans="1:9" ht="16.5" customHeight="1">
      <c r="A18" s="2"/>
      <c r="B18" s="2"/>
      <c r="C18" s="2"/>
      <c r="D18" s="2"/>
      <c r="E18" s="2"/>
      <c r="F18" s="2"/>
      <c r="G18" s="2"/>
      <c r="H18" s="2"/>
      <c r="I18" s="2"/>
    </row>
    <row r="19" spans="1:9" s="5" customFormat="1" ht="18.75" customHeight="1">
      <c r="A19" s="9" t="s">
        <v>13</v>
      </c>
      <c r="B19" s="9"/>
      <c r="C19" s="9"/>
      <c r="D19" s="9"/>
      <c r="E19" s="9"/>
      <c r="F19" s="9"/>
      <c r="G19" s="9"/>
      <c r="H19" s="9"/>
      <c r="I19" s="4"/>
    </row>
    <row r="20" spans="1:9" ht="16.5" customHeight="1">
      <c r="A20" s="2"/>
      <c r="B20" s="2"/>
      <c r="C20" s="2"/>
      <c r="D20" s="2"/>
      <c r="E20" s="2"/>
      <c r="F20" s="2"/>
      <c r="G20" s="2"/>
      <c r="H20" s="2"/>
      <c r="I20" s="2"/>
    </row>
    <row r="21" spans="1:16" s="5" customFormat="1" ht="18.75" customHeight="1">
      <c r="A21" s="9" t="s">
        <v>14</v>
      </c>
      <c r="B21" s="9"/>
      <c r="C21" s="9"/>
      <c r="D21" s="9"/>
      <c r="E21" s="9"/>
      <c r="F21" s="9"/>
      <c r="G21" s="9"/>
      <c r="H21" s="9"/>
      <c r="I21" s="17" t="s">
        <v>15</v>
      </c>
      <c r="J21" s="17"/>
      <c r="K21" s="17"/>
      <c r="L21" s="17"/>
      <c r="M21" s="17"/>
      <c r="N21" s="17"/>
      <c r="O21" s="17"/>
      <c r="P21" s="17"/>
    </row>
    <row r="22" spans="1:16" s="5" customFormat="1" ht="18.75" customHeight="1">
      <c r="A22" s="9" t="s">
        <v>16</v>
      </c>
      <c r="B22" s="9"/>
      <c r="C22" s="9"/>
      <c r="D22" s="9"/>
      <c r="E22" s="9"/>
      <c r="F22" s="9"/>
      <c r="G22" s="9"/>
      <c r="H22" s="9"/>
      <c r="I22" s="17"/>
      <c r="J22" s="17"/>
      <c r="K22" s="17"/>
      <c r="L22" s="17"/>
      <c r="M22" s="17"/>
      <c r="N22" s="17"/>
      <c r="O22" s="17"/>
      <c r="P22" s="17"/>
    </row>
    <row r="24" spans="1:8" s="5" customFormat="1" ht="18.75" customHeight="1">
      <c r="A24" s="18" t="s">
        <v>17</v>
      </c>
      <c r="B24" s="18"/>
      <c r="C24" s="18"/>
      <c r="D24" s="18"/>
      <c r="E24" s="18"/>
      <c r="F24" s="18"/>
      <c r="G24" s="18"/>
      <c r="H24" s="18"/>
    </row>
    <row r="25" spans="1:13" ht="14.25" customHeight="1">
      <c r="A25" s="19" t="s">
        <v>18</v>
      </c>
      <c r="B25" s="20"/>
      <c r="F25" s="17" t="s">
        <v>19</v>
      </c>
      <c r="G25" s="17"/>
      <c r="H25" s="17"/>
      <c r="I25" s="17"/>
      <c r="J25" s="17"/>
      <c r="K25" s="17"/>
      <c r="L25" s="17"/>
      <c r="M25" s="17"/>
    </row>
    <row r="26" spans="1:2" ht="14.25" customHeight="1">
      <c r="A26" s="19" t="s">
        <v>20</v>
      </c>
      <c r="B26" s="20"/>
    </row>
    <row r="27" spans="1:2" ht="14.25" customHeight="1">
      <c r="A27" s="19" t="s">
        <v>21</v>
      </c>
      <c r="B27" s="21"/>
    </row>
    <row r="28" spans="1:2" ht="14.25" customHeight="1">
      <c r="A28" s="19" t="s">
        <v>22</v>
      </c>
      <c r="B28" s="21" t="s">
        <v>23</v>
      </c>
    </row>
    <row r="29" spans="1:13" ht="14.25" customHeight="1">
      <c r="A29" s="19" t="s">
        <v>24</v>
      </c>
      <c r="B29" s="21"/>
      <c r="F29" s="17" t="s">
        <v>25</v>
      </c>
      <c r="G29" s="17"/>
      <c r="H29" s="17"/>
      <c r="I29" s="17"/>
      <c r="J29" s="17"/>
      <c r="K29" s="17"/>
      <c r="L29" s="17"/>
      <c r="M29" s="17"/>
    </row>
    <row r="30" spans="1:2" ht="14.25" customHeight="1">
      <c r="A30" s="19" t="s">
        <v>26</v>
      </c>
      <c r="B30" s="22"/>
    </row>
    <row r="31" spans="1:13" ht="14.25" customHeight="1">
      <c r="A31" s="19" t="s">
        <v>27</v>
      </c>
      <c r="B31" s="22"/>
      <c r="F31" s="23" t="s">
        <v>28</v>
      </c>
      <c r="G31" s="23"/>
      <c r="H31" s="23"/>
      <c r="I31" s="23"/>
      <c r="J31" s="23"/>
      <c r="K31" s="23"/>
      <c r="L31" s="23"/>
      <c r="M31" s="23"/>
    </row>
    <row r="32" spans="6:13" ht="36.75" customHeight="1">
      <c r="F32" s="24" t="s">
        <v>29</v>
      </c>
      <c r="G32" s="24"/>
      <c r="H32" s="24"/>
      <c r="I32" s="24"/>
      <c r="J32" s="24"/>
      <c r="K32" s="24"/>
      <c r="L32" s="24"/>
      <c r="M32" s="24"/>
    </row>
    <row r="34" spans="1:13" ht="14.25" customHeight="1">
      <c r="A34" s="19" t="s">
        <v>30</v>
      </c>
      <c r="B34" s="21"/>
      <c r="F34" s="24" t="s">
        <v>31</v>
      </c>
      <c r="G34" s="24"/>
      <c r="H34" s="24"/>
      <c r="I34" s="24"/>
      <c r="J34" s="24"/>
      <c r="K34" s="24"/>
      <c r="L34" s="24"/>
      <c r="M34" s="24"/>
    </row>
    <row r="35" spans="1:5" ht="14.25" customHeight="1">
      <c r="A35" s="19"/>
      <c r="B35" s="25"/>
      <c r="C35" s="25" t="s">
        <v>32</v>
      </c>
      <c r="D35" s="25" t="s">
        <v>33</v>
      </c>
      <c r="E35" s="25" t="s">
        <v>34</v>
      </c>
    </row>
    <row r="36" spans="1:13" ht="14.25" customHeight="1">
      <c r="A36" s="19" t="s">
        <v>35</v>
      </c>
      <c r="C36" s="26">
        <f aca="true" ca="1" t="shared" si="0" ref="C36:C37">YEAR(NOW())</f>
        <v>2024</v>
      </c>
      <c r="D36" s="26">
        <f ca="1">MONTH(NOW())</f>
        <v>5</v>
      </c>
      <c r="E36" s="26"/>
      <c r="F36" s="23" t="s">
        <v>36</v>
      </c>
      <c r="G36" s="23"/>
      <c r="H36" s="23"/>
      <c r="I36" s="23"/>
      <c r="J36" s="23"/>
      <c r="K36" s="23"/>
      <c r="L36" s="23"/>
      <c r="M36" s="23"/>
    </row>
    <row r="37" spans="1:13" ht="14.25" customHeight="1">
      <c r="A37" s="19" t="s">
        <v>37</v>
      </c>
      <c r="C37" s="26">
        <f ca="1" t="shared" si="0"/>
        <v>2024</v>
      </c>
      <c r="D37" s="26"/>
      <c r="E37" s="26"/>
      <c r="F37" s="23" t="s">
        <v>38</v>
      </c>
      <c r="G37" s="23"/>
      <c r="H37" s="23"/>
      <c r="I37" s="23"/>
      <c r="J37" s="23"/>
      <c r="K37" s="23"/>
      <c r="L37" s="23"/>
      <c r="M37" s="23"/>
    </row>
    <row r="38" spans="1:13" ht="14.25" customHeight="1">
      <c r="A38" s="19" t="s">
        <v>39</v>
      </c>
      <c r="B38" s="21">
        <v>0</v>
      </c>
      <c r="F38" s="23" t="s">
        <v>40</v>
      </c>
      <c r="G38" s="23"/>
      <c r="H38" s="23"/>
      <c r="I38" s="23"/>
      <c r="J38" s="23"/>
      <c r="K38" s="23"/>
      <c r="L38" s="23"/>
      <c r="M38" s="23"/>
    </row>
    <row r="39" spans="1:13" ht="14.25" customHeight="1">
      <c r="A39" s="19" t="s">
        <v>41</v>
      </c>
      <c r="B39" s="21"/>
      <c r="F39" s="23" t="s">
        <v>42</v>
      </c>
      <c r="G39" s="23"/>
      <c r="H39" s="23"/>
      <c r="I39" s="23"/>
      <c r="J39" s="23"/>
      <c r="K39" s="23"/>
      <c r="L39" s="23"/>
      <c r="M39" s="23"/>
    </row>
    <row r="40" spans="1:13" ht="14.25" customHeight="1">
      <c r="A40" s="19" t="s">
        <v>43</v>
      </c>
      <c r="B40" s="27" t="s">
        <v>44</v>
      </c>
      <c r="C40" s="27"/>
      <c r="D40" s="27"/>
      <c r="E40" s="27"/>
      <c r="F40" s="23" t="s">
        <v>45</v>
      </c>
      <c r="G40" s="23"/>
      <c r="H40" s="23"/>
      <c r="I40" s="23"/>
      <c r="J40" s="23"/>
      <c r="K40" s="23"/>
      <c r="L40" s="23"/>
      <c r="M40" s="23"/>
    </row>
    <row r="41" spans="1:5" ht="14.25" customHeight="1">
      <c r="A41" s="19" t="s">
        <v>46</v>
      </c>
      <c r="B41" s="27" t="s">
        <v>47</v>
      </c>
      <c r="C41" s="27"/>
      <c r="D41" s="27"/>
      <c r="E41" s="27"/>
    </row>
    <row r="42" spans="2:5" ht="14.25" customHeight="1">
      <c r="B42" s="27"/>
      <c r="C42" s="27"/>
      <c r="D42" s="27"/>
      <c r="E42" s="27"/>
    </row>
    <row r="43" spans="1:13" ht="42" customHeight="1">
      <c r="A43" s="19" t="s">
        <v>48</v>
      </c>
      <c r="B43" s="21"/>
      <c r="F43" s="28" t="s">
        <v>49</v>
      </c>
      <c r="G43" s="28"/>
      <c r="H43" s="28"/>
      <c r="I43" s="28"/>
      <c r="J43" s="28"/>
      <c r="K43" s="28"/>
      <c r="L43" s="28"/>
      <c r="M43" s="28"/>
    </row>
    <row r="44" ht="12" customHeight="1"/>
    <row r="45" spans="1:13" s="5" customFormat="1" ht="18.75" customHeight="1">
      <c r="A45"/>
      <c r="B45"/>
      <c r="C45"/>
      <c r="D45"/>
      <c r="E45"/>
      <c r="F45"/>
      <c r="G45"/>
      <c r="H45"/>
      <c r="I45"/>
      <c r="J45"/>
      <c r="K45"/>
      <c r="L45"/>
      <c r="M45"/>
    </row>
    <row r="84" spans="1:7" ht="18.75" customHeight="1">
      <c r="A84" s="18" t="s">
        <v>50</v>
      </c>
      <c r="B84" s="18"/>
      <c r="C84" s="18"/>
      <c r="D84" s="18"/>
      <c r="E84" s="18"/>
      <c r="F84" s="29"/>
      <c r="G84" s="29"/>
    </row>
    <row r="85" ht="14.25" customHeight="1">
      <c r="A85" s="19" t="s">
        <v>51</v>
      </c>
    </row>
    <row r="86" spans="1:2" ht="14.25" customHeight="1">
      <c r="A86" t="s">
        <v>52</v>
      </c>
      <c r="B86" t="str">
        <f>'Clockwise-SM-first'!A106</f>
        <v>1,,2024--,0,,:,0:0,British,,0,</v>
      </c>
    </row>
    <row r="87" spans="1:2" ht="14.25" customHeight="1">
      <c r="A87" t="s">
        <v>53</v>
      </c>
      <c r="B87" t="str">
        <f>'Clockwise-HR-first'!A106</f>
        <v>1,,2024--,0,,:,0:0,British,,1,</v>
      </c>
    </row>
    <row r="88" spans="1:2" ht="14.25" customHeight="1">
      <c r="A88" t="s">
        <v>54</v>
      </c>
      <c r="B88" t="str">
        <f>'Anticlockwise-HR-first'!A106</f>
        <v>1,,2024--,0,,:,0:0,British,,1,</v>
      </c>
    </row>
    <row r="89" spans="1:2" ht="14.25" customHeight="1">
      <c r="A89" t="s">
        <v>55</v>
      </c>
      <c r="B89" t="str">
        <f>'Anticlockwise-SM-first'!A106</f>
        <v>1,,2024--,0,,:,0:0,British,,0,</v>
      </c>
    </row>
  </sheetData>
  <sheetProtection selectLockedCells="1" selectUnlockedCells="1"/>
  <mergeCells count="27">
    <mergeCell ref="A1:I1"/>
    <mergeCell ref="J1:K1"/>
    <mergeCell ref="A2:I2"/>
    <mergeCell ref="A4:H4"/>
    <mergeCell ref="A6:H6"/>
    <mergeCell ref="A7:H7"/>
    <mergeCell ref="A8:H8"/>
    <mergeCell ref="A9:H9"/>
    <mergeCell ref="A10:H10"/>
    <mergeCell ref="A11:H11"/>
    <mergeCell ref="A13:E13"/>
    <mergeCell ref="A15:E15"/>
    <mergeCell ref="A17:H17"/>
    <mergeCell ref="A19:H19"/>
    <mergeCell ref="A21:H21"/>
    <mergeCell ref="I21:P21"/>
    <mergeCell ref="A24:H24"/>
    <mergeCell ref="F25:M25"/>
    <mergeCell ref="F29:M29"/>
    <mergeCell ref="F31:M31"/>
    <mergeCell ref="F32:M32"/>
    <mergeCell ref="F34:M34"/>
    <mergeCell ref="F36:M36"/>
    <mergeCell ref="F37:M37"/>
    <mergeCell ref="F38:M38"/>
    <mergeCell ref="F40:M40"/>
    <mergeCell ref="F43:M43"/>
  </mergeCells>
  <conditionalFormatting sqref="E36">
    <cfRule type="cellIs" priority="1" dxfId="0" operator="greaterThan" stopIfTrue="1">
      <formula>31</formula>
    </cfRule>
  </conditionalFormatting>
  <conditionalFormatting sqref="E37">
    <cfRule type="cellIs" priority="2" dxfId="0" operator="greaterThan" stopIfTrue="1">
      <formula>31</formula>
    </cfRule>
  </conditionalFormatting>
  <conditionalFormatting sqref="C36:D37">
    <cfRule type="cellIs" priority="3" dxfId="0" operator="lessThan" stopIfTrue="1">
      <formula>32</formula>
    </cfRule>
  </conditionalFormatting>
  <hyperlinks>
    <hyperlink ref="A15" r:id="rId1" display="There is help on the club website at http://www.bobgrahamclub.org.uk/index.php?page=ratify_help"/>
    <hyperlink ref="B40" r:id="rId2" display="membership@bobgrahamclub.org.uk"/>
    <hyperlink ref="B41" r:id="rId3" display="archive@bobgrahamclub.org.uk"/>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26"/>
  <sheetViews>
    <sheetView workbookViewId="0" topLeftCell="B5">
      <selection activeCell="G7" sqref="G7"/>
    </sheetView>
  </sheetViews>
  <sheetFormatPr defaultColWidth="9.140625" defaultRowHeight="14.25" customHeight="1"/>
  <cols>
    <col min="1" max="1" width="23.00390625" style="0" customWidth="1"/>
    <col min="3" max="3" width="8.8515625" style="0" customWidth="1"/>
    <col min="4" max="5" width="0" style="0" hidden="1" customWidth="1"/>
    <col min="6" max="6" width="7.7109375" style="0" customWidth="1"/>
    <col min="7" max="7" width="52.421875" style="0" customWidth="1"/>
    <col min="8" max="8" width="24.421875" style="0" customWidth="1"/>
    <col min="9" max="9" width="24.00390625" style="0" customWidth="1"/>
    <col min="10" max="10" width="26.7109375" style="0" customWidth="1"/>
    <col min="11" max="11" width="14.28125" style="0" customWidth="1"/>
    <col min="16" max="16" width="6.421875" style="0" customWidth="1"/>
    <col min="17" max="17" width="11.57421875" style="0" customWidth="1"/>
    <col min="18" max="18" width="13.421875" style="0" customWidth="1"/>
  </cols>
  <sheetData>
    <row r="1" spans="1:11" ht="34.5" customHeight="1">
      <c r="A1" s="30" t="s">
        <v>56</v>
      </c>
      <c r="B1" s="30"/>
      <c r="C1" s="30"/>
      <c r="D1" s="30"/>
      <c r="E1" s="30"/>
      <c r="F1" s="30"/>
      <c r="G1" s="30"/>
      <c r="H1" s="28"/>
      <c r="I1" s="28"/>
      <c r="J1" s="28"/>
      <c r="K1" s="28"/>
    </row>
    <row r="2" ht="18.75" customHeight="1"/>
    <row r="3" spans="1:5" ht="12" customHeight="1">
      <c r="A3" s="31" t="s">
        <v>57</v>
      </c>
      <c r="B3" s="31"/>
      <c r="C3" s="31"/>
      <c r="D3" s="31"/>
      <c r="E3" s="31"/>
    </row>
    <row r="4" spans="1:5" ht="14.25" customHeight="1">
      <c r="A4" s="7"/>
      <c r="B4" s="15"/>
      <c r="C4" s="15"/>
      <c r="D4" s="15"/>
      <c r="E4" s="15"/>
    </row>
    <row r="5" spans="1:5" ht="12" customHeight="1">
      <c r="A5" s="32" t="s">
        <v>58</v>
      </c>
      <c r="B5" s="32"/>
      <c r="C5" s="32"/>
      <c r="D5" s="32"/>
      <c r="E5" s="32"/>
    </row>
    <row r="6" spans="1:5" ht="14.25" customHeight="1">
      <c r="A6" s="32"/>
      <c r="B6" s="32"/>
      <c r="C6" s="32"/>
      <c r="D6" s="32"/>
      <c r="E6" s="32"/>
    </row>
    <row r="7" spans="1:11" ht="25.5" customHeight="1">
      <c r="A7" s="7"/>
      <c r="B7" s="15"/>
      <c r="C7" s="15"/>
      <c r="D7" s="15"/>
      <c r="E7" s="15"/>
      <c r="H7" s="33" t="s">
        <v>59</v>
      </c>
      <c r="I7" s="33"/>
      <c r="J7" s="28" t="s">
        <v>60</v>
      </c>
      <c r="K7" s="28"/>
    </row>
    <row r="8" spans="1:5" ht="12" customHeight="1">
      <c r="A8" s="34" t="s">
        <v>61</v>
      </c>
      <c r="B8" s="34"/>
      <c r="C8" s="34"/>
      <c r="D8" s="34"/>
      <c r="E8" s="34"/>
    </row>
    <row r="9" spans="1:9" ht="14.25" customHeight="1">
      <c r="A9" s="34"/>
      <c r="B9" s="34"/>
      <c r="C9" s="34"/>
      <c r="D9" s="34"/>
      <c r="E9" s="34"/>
      <c r="H9" s="35" t="s">
        <v>62</v>
      </c>
      <c r="I9" s="35"/>
    </row>
    <row r="10" spans="8:18" ht="21.75" customHeight="1">
      <c r="H10" s="36" t="s">
        <v>63</v>
      </c>
      <c r="I10" s="36"/>
      <c r="J10" s="36" t="s">
        <v>64</v>
      </c>
      <c r="K10" s="36" t="s">
        <v>65</v>
      </c>
      <c r="L10" s="36" t="s">
        <v>66</v>
      </c>
      <c r="M10" s="36"/>
      <c r="N10" s="36"/>
      <c r="O10" s="36"/>
      <c r="P10" s="36"/>
      <c r="Q10" s="36" t="s">
        <v>67</v>
      </c>
      <c r="R10" s="36"/>
    </row>
    <row r="11" spans="1:18" ht="39.75" customHeight="1">
      <c r="A11" s="19" t="s">
        <v>68</v>
      </c>
      <c r="B11" s="19" t="s">
        <v>69</v>
      </c>
      <c r="C11" s="19"/>
      <c r="H11" s="36"/>
      <c r="I11" s="36"/>
      <c r="J11" s="36"/>
      <c r="K11" s="36"/>
      <c r="L11" s="36"/>
      <c r="M11" s="36"/>
      <c r="N11" s="36"/>
      <c r="O11" s="36"/>
      <c r="P11" s="36"/>
      <c r="Q11" s="36"/>
      <c r="R11" s="36"/>
    </row>
    <row r="12" spans="1:18" ht="43.5" customHeight="1">
      <c r="A12" s="19"/>
      <c r="B12" s="19" t="s">
        <v>70</v>
      </c>
      <c r="C12" s="19" t="s">
        <v>71</v>
      </c>
      <c r="H12" s="36"/>
      <c r="I12" s="36"/>
      <c r="J12" s="36"/>
      <c r="K12" s="36"/>
      <c r="L12" s="19" t="s">
        <v>72</v>
      </c>
      <c r="M12" s="19" t="s">
        <v>73</v>
      </c>
      <c r="N12" s="19" t="s">
        <v>74</v>
      </c>
      <c r="O12" s="19" t="s">
        <v>75</v>
      </c>
      <c r="P12" s="19" t="s">
        <v>76</v>
      </c>
      <c r="Q12" s="19" t="s">
        <v>77</v>
      </c>
      <c r="R12" s="19" t="s">
        <v>78</v>
      </c>
    </row>
    <row r="13" spans="1:18" ht="12" customHeight="1">
      <c r="A13" s="19" t="s">
        <v>72</v>
      </c>
      <c r="G13" t="s">
        <v>79</v>
      </c>
      <c r="H13" s="37" t="s">
        <v>80</v>
      </c>
      <c r="I13" s="37" t="s">
        <v>81</v>
      </c>
      <c r="J13" s="38">
        <v>12345</v>
      </c>
      <c r="K13" s="38" t="s">
        <v>82</v>
      </c>
      <c r="L13" s="38"/>
      <c r="M13" s="38"/>
      <c r="N13" s="38"/>
      <c r="O13" s="38" t="s">
        <v>82</v>
      </c>
      <c r="P13" s="38"/>
      <c r="Q13" s="38" t="s">
        <v>83</v>
      </c>
      <c r="R13" s="39"/>
    </row>
    <row r="14" spans="1:18" ht="14.25" customHeight="1">
      <c r="A14" t="s">
        <v>84</v>
      </c>
      <c r="B14" s="40">
        <v>18</v>
      </c>
      <c r="C14" s="40">
        <v>0</v>
      </c>
      <c r="G14" t="s">
        <v>85</v>
      </c>
      <c r="H14" s="37" t="s">
        <v>86</v>
      </c>
      <c r="I14" s="37" t="s">
        <v>87</v>
      </c>
      <c r="J14" s="38"/>
      <c r="K14" s="38" t="s">
        <v>83</v>
      </c>
      <c r="L14" s="38" t="s">
        <v>83</v>
      </c>
      <c r="M14" s="38" t="s">
        <v>83</v>
      </c>
      <c r="N14" s="38"/>
      <c r="O14" s="38"/>
      <c r="P14" s="38"/>
      <c r="Q14" s="38"/>
      <c r="R14" s="28"/>
    </row>
    <row r="15" spans="1:18" ht="14.25" customHeight="1">
      <c r="A15" t="s">
        <v>88</v>
      </c>
      <c r="B15" s="40">
        <v>19</v>
      </c>
      <c r="C15" s="40">
        <v>10</v>
      </c>
      <c r="D15" s="41">
        <f aca="true" t="shared" si="0" ref="D15:D18">IF(B15-B14&lt;0,B15-B14+24,B15-B14)</f>
        <v>1</v>
      </c>
      <c r="E15" s="41">
        <f aca="true" t="shared" si="1" ref="E15:E18">(D15*60)+(C15-C14)</f>
        <v>70</v>
      </c>
      <c r="G15" t="s">
        <v>89</v>
      </c>
      <c r="H15" s="37" t="s">
        <v>90</v>
      </c>
      <c r="I15" s="37" t="s">
        <v>91</v>
      </c>
      <c r="J15" s="38">
        <v>9876</v>
      </c>
      <c r="K15" s="38"/>
      <c r="L15" s="38"/>
      <c r="M15" s="38"/>
      <c r="N15" s="38" t="s">
        <v>83</v>
      </c>
      <c r="O15" s="38"/>
      <c r="P15" s="38"/>
      <c r="Q15" s="38"/>
      <c r="R15" s="38" t="s">
        <v>83</v>
      </c>
    </row>
    <row r="16" spans="1:18" ht="14.25" customHeight="1">
      <c r="A16" t="s">
        <v>92</v>
      </c>
      <c r="B16" s="40">
        <v>20</v>
      </c>
      <c r="C16" s="40">
        <v>0</v>
      </c>
      <c r="D16" s="41">
        <f t="shared" si="0"/>
        <v>1</v>
      </c>
      <c r="E16" s="41">
        <f t="shared" si="1"/>
        <v>50</v>
      </c>
      <c r="G16" t="s">
        <v>93</v>
      </c>
      <c r="H16" s="42" t="s">
        <v>94</v>
      </c>
      <c r="I16" s="42" t="s">
        <v>95</v>
      </c>
      <c r="J16" s="43"/>
      <c r="K16" s="43"/>
      <c r="L16" s="44"/>
      <c r="M16" s="44"/>
      <c r="N16" s="44"/>
      <c r="O16" s="44"/>
      <c r="P16" s="44"/>
      <c r="Q16" s="44"/>
      <c r="R16" s="44"/>
    </row>
    <row r="17" spans="1:26" s="51" customFormat="1" ht="27" customHeight="1">
      <c r="A17" s="45" t="s">
        <v>96</v>
      </c>
      <c r="B17" s="46">
        <v>21</v>
      </c>
      <c r="C17" s="46">
        <v>15</v>
      </c>
      <c r="D17" s="47">
        <f t="shared" si="0"/>
        <v>1</v>
      </c>
      <c r="E17" s="47">
        <f t="shared" si="1"/>
        <v>75</v>
      </c>
      <c r="F17" s="45"/>
      <c r="G17" s="45" t="s">
        <v>97</v>
      </c>
      <c r="H17" s="48" t="s">
        <v>98</v>
      </c>
      <c r="I17" s="48" t="s">
        <v>99</v>
      </c>
      <c r="J17" s="49">
        <v>5432</v>
      </c>
      <c r="K17" s="48"/>
      <c r="L17" s="50"/>
      <c r="M17" s="50"/>
      <c r="N17" s="50"/>
      <c r="O17" s="50"/>
      <c r="P17" s="50"/>
      <c r="Q17" s="49" t="s">
        <v>83</v>
      </c>
      <c r="R17" s="48"/>
      <c r="S17" s="45"/>
      <c r="T17" s="45"/>
      <c r="U17" s="45"/>
      <c r="V17" s="45"/>
      <c r="W17" s="45"/>
      <c r="X17" s="45"/>
      <c r="Y17" s="45"/>
      <c r="Z17" s="45"/>
    </row>
    <row r="18" spans="1:18" ht="14.25" customHeight="1">
      <c r="A18" t="s">
        <v>100</v>
      </c>
      <c r="B18" s="40">
        <v>21</v>
      </c>
      <c r="C18" s="40">
        <v>50</v>
      </c>
      <c r="D18" s="41">
        <f t="shared" si="0"/>
        <v>0</v>
      </c>
      <c r="E18" s="41">
        <f t="shared" si="1"/>
        <v>35</v>
      </c>
      <c r="G18" t="s">
        <v>101</v>
      </c>
      <c r="H18" s="42" t="s">
        <v>102</v>
      </c>
      <c r="I18" s="42" t="s">
        <v>87</v>
      </c>
      <c r="J18" s="42"/>
      <c r="K18" s="42"/>
      <c r="L18" s="44"/>
      <c r="M18" s="44"/>
      <c r="N18" s="44"/>
      <c r="O18" s="44" t="s">
        <v>83</v>
      </c>
      <c r="P18" s="44"/>
      <c r="Q18" s="44"/>
      <c r="R18" s="42"/>
    </row>
    <row r="19" spans="2:18" ht="14.25" customHeight="1">
      <c r="B19" s="19" t="s">
        <v>103</v>
      </c>
      <c r="C19" s="52">
        <f>TIME(HOUR(E19),MINUTE(E19),SECOND(E19))</f>
        <v>0.1597222222222222</v>
      </c>
      <c r="E19" s="53">
        <f>SUM(E15:E18)/1440</f>
        <v>0.1597222222222222</v>
      </c>
      <c r="G19" t="s">
        <v>104</v>
      </c>
      <c r="H19" s="42" t="s">
        <v>105</v>
      </c>
      <c r="I19" s="42" t="s">
        <v>106</v>
      </c>
      <c r="J19" s="44" t="s">
        <v>107</v>
      </c>
      <c r="K19" s="44" t="s">
        <v>83</v>
      </c>
      <c r="L19" s="44"/>
      <c r="M19" s="44" t="s">
        <v>83</v>
      </c>
      <c r="N19" s="44"/>
      <c r="O19" s="44"/>
      <c r="P19" s="44"/>
      <c r="Q19" s="44"/>
      <c r="R19" s="42"/>
    </row>
    <row r="20" spans="7:18" ht="14.25" customHeight="1">
      <c r="G20" t="s">
        <v>108</v>
      </c>
      <c r="H20" s="42" t="s">
        <v>109</v>
      </c>
      <c r="I20" s="42" t="s">
        <v>110</v>
      </c>
      <c r="J20" s="42"/>
      <c r="K20" s="42"/>
      <c r="L20" s="44"/>
      <c r="M20" s="44"/>
      <c r="N20" s="44"/>
      <c r="O20" s="44"/>
      <c r="P20" s="44"/>
      <c r="Q20" s="44" t="s">
        <v>83</v>
      </c>
      <c r="R20" s="44" t="s">
        <v>83</v>
      </c>
    </row>
    <row r="21" spans="1:18" ht="12" customHeight="1">
      <c r="A21" s="19" t="s">
        <v>73</v>
      </c>
      <c r="G21" t="s">
        <v>111</v>
      </c>
      <c r="H21" s="42" t="s">
        <v>112</v>
      </c>
      <c r="I21" s="42" t="s">
        <v>87</v>
      </c>
      <c r="J21" s="42" t="s">
        <v>113</v>
      </c>
      <c r="K21" s="42"/>
      <c r="L21" s="44"/>
      <c r="M21" s="44"/>
      <c r="N21" s="44"/>
      <c r="O21" s="44" t="s">
        <v>83</v>
      </c>
      <c r="P21" s="44"/>
      <c r="Q21" s="44"/>
      <c r="R21" s="42"/>
    </row>
    <row r="22" spans="1:18" ht="14.25" customHeight="1">
      <c r="A22" t="s">
        <v>114</v>
      </c>
      <c r="B22" s="40">
        <v>21</v>
      </c>
      <c r="C22" s="40">
        <v>55</v>
      </c>
      <c r="D22" s="41">
        <f>IF(B22-B18&lt;0,B22-B18+24,B22-B18)</f>
        <v>0</v>
      </c>
      <c r="E22" s="41">
        <f>((D22)*60)+(C22-C18)</f>
        <v>5</v>
      </c>
      <c r="G22" t="s">
        <v>115</v>
      </c>
      <c r="H22" s="42" t="s">
        <v>98</v>
      </c>
      <c r="I22" s="42" t="s">
        <v>99</v>
      </c>
      <c r="J22" s="44">
        <v>5432</v>
      </c>
      <c r="K22" s="42"/>
      <c r="L22" s="44"/>
      <c r="M22" s="44" t="s">
        <v>83</v>
      </c>
      <c r="N22" s="44"/>
      <c r="O22" s="44"/>
      <c r="P22" s="44"/>
      <c r="Q22" s="44"/>
      <c r="R22" s="42"/>
    </row>
    <row r="23" spans="1:18" ht="14.25" customHeight="1">
      <c r="A23" t="s">
        <v>116</v>
      </c>
      <c r="B23" s="40">
        <v>22</v>
      </c>
      <c r="C23" s="40">
        <v>50</v>
      </c>
      <c r="D23" s="41">
        <f aca="true" t="shared" si="2" ref="D23:D35">IF(B23-B22&lt;0,B23-B22+24,B23-B22)</f>
        <v>1</v>
      </c>
      <c r="E23" s="41">
        <f aca="true" t="shared" si="3" ref="E23:E35">(D23*60)+(C23-C22)</f>
        <v>55</v>
      </c>
      <c r="G23" t="s">
        <v>117</v>
      </c>
      <c r="H23" s="42" t="s">
        <v>118</v>
      </c>
      <c r="I23" s="42" t="s">
        <v>87</v>
      </c>
      <c r="J23" s="44"/>
      <c r="K23" s="42"/>
      <c r="L23" s="44" t="s">
        <v>83</v>
      </c>
      <c r="M23" s="44" t="s">
        <v>83</v>
      </c>
      <c r="N23" s="44" t="s">
        <v>83</v>
      </c>
      <c r="O23" s="44" t="s">
        <v>83</v>
      </c>
      <c r="P23" s="44" t="s">
        <v>83</v>
      </c>
      <c r="Q23" s="44" t="s">
        <v>83</v>
      </c>
      <c r="R23" s="42"/>
    </row>
    <row r="24" spans="1:18" ht="14.25" customHeight="1">
      <c r="A24" t="s">
        <v>119</v>
      </c>
      <c r="B24" s="40"/>
      <c r="C24" s="40"/>
      <c r="D24" s="41">
        <f t="shared" si="2"/>
        <v>2</v>
      </c>
      <c r="E24" s="41">
        <f t="shared" si="3"/>
        <v>70</v>
      </c>
      <c r="G24" t="s">
        <v>120</v>
      </c>
      <c r="H24" s="37" t="s">
        <v>121</v>
      </c>
      <c r="I24" s="37" t="s">
        <v>122</v>
      </c>
      <c r="J24" s="38" t="s">
        <v>123</v>
      </c>
      <c r="K24" s="37"/>
      <c r="L24" s="37" t="s">
        <v>83</v>
      </c>
      <c r="M24" s="37"/>
      <c r="N24" s="37"/>
      <c r="O24" s="37"/>
      <c r="P24" s="37"/>
      <c r="Q24" s="37"/>
      <c r="R24" s="37"/>
    </row>
    <row r="25" spans="1:18" ht="14.25" customHeight="1">
      <c r="A25" t="s">
        <v>124</v>
      </c>
      <c r="B25" s="40"/>
      <c r="C25" s="40"/>
      <c r="D25" s="41">
        <f t="shared" si="2"/>
        <v>0</v>
      </c>
      <c r="E25" s="41">
        <f t="shared" si="3"/>
        <v>0</v>
      </c>
      <c r="H25" s="54"/>
      <c r="I25" s="54"/>
      <c r="J25" s="54"/>
      <c r="K25" s="54"/>
      <c r="L25" s="54"/>
      <c r="M25" s="54"/>
      <c r="N25" s="54"/>
      <c r="O25" s="55"/>
      <c r="P25" s="55"/>
      <c r="Q25" s="55"/>
      <c r="R25" s="55"/>
    </row>
    <row r="26" spans="1:18" ht="14.25" customHeight="1">
      <c r="A26" t="s">
        <v>125</v>
      </c>
      <c r="B26" s="40"/>
      <c r="C26" s="40"/>
      <c r="D26" s="41">
        <f t="shared" si="2"/>
        <v>0</v>
      </c>
      <c r="E26" s="41">
        <f t="shared" si="3"/>
        <v>0</v>
      </c>
      <c r="H26" s="54"/>
      <c r="I26" s="54"/>
      <c r="J26" s="54"/>
      <c r="K26" s="54"/>
      <c r="L26" s="54"/>
      <c r="M26" s="54"/>
      <c r="N26" s="54"/>
      <c r="O26" s="55"/>
      <c r="P26" s="55"/>
      <c r="Q26" s="55"/>
      <c r="R26" s="55"/>
    </row>
    <row r="27" spans="1:18" ht="14.25" customHeight="1">
      <c r="A27" t="s">
        <v>126</v>
      </c>
      <c r="B27" s="40"/>
      <c r="C27" s="40"/>
      <c r="D27" s="41">
        <f t="shared" si="2"/>
        <v>0</v>
      </c>
      <c r="E27" s="41">
        <f t="shared" si="3"/>
        <v>0</v>
      </c>
      <c r="H27" s="54"/>
      <c r="I27" s="54"/>
      <c r="J27" s="54"/>
      <c r="K27" s="54"/>
      <c r="L27" s="54"/>
      <c r="M27" s="54"/>
      <c r="N27" s="54"/>
      <c r="O27" s="55"/>
      <c r="P27" s="55"/>
      <c r="Q27" s="55"/>
      <c r="R27" s="55"/>
    </row>
    <row r="28" spans="1:18" ht="14.25" customHeight="1">
      <c r="A28" t="s">
        <v>127</v>
      </c>
      <c r="B28" s="40"/>
      <c r="C28" s="40"/>
      <c r="D28" s="41">
        <f t="shared" si="2"/>
        <v>0</v>
      </c>
      <c r="E28" s="41">
        <f t="shared" si="3"/>
        <v>0</v>
      </c>
      <c r="H28" s="54"/>
      <c r="I28" s="54"/>
      <c r="J28" s="54"/>
      <c r="K28" s="54"/>
      <c r="L28" s="54"/>
      <c r="M28" s="54"/>
      <c r="N28" s="54"/>
      <c r="O28" s="55"/>
      <c r="P28" s="55"/>
      <c r="Q28" s="55"/>
      <c r="R28" s="55"/>
    </row>
    <row r="29" spans="1:18" ht="14.25" customHeight="1">
      <c r="A29" t="s">
        <v>128</v>
      </c>
      <c r="B29" s="40"/>
      <c r="C29" s="40"/>
      <c r="D29" s="41">
        <f t="shared" si="2"/>
        <v>0</v>
      </c>
      <c r="E29" s="41">
        <f t="shared" si="3"/>
        <v>0</v>
      </c>
      <c r="H29" s="54"/>
      <c r="I29" s="54"/>
      <c r="J29" s="54"/>
      <c r="K29" s="54"/>
      <c r="L29" s="54"/>
      <c r="M29" s="54"/>
      <c r="N29" s="54"/>
      <c r="O29" s="55"/>
      <c r="P29" s="55"/>
      <c r="Q29" s="55"/>
      <c r="R29" s="55"/>
    </row>
    <row r="30" spans="1:18" ht="14.25" customHeight="1">
      <c r="A30" t="s">
        <v>129</v>
      </c>
      <c r="B30" s="40"/>
      <c r="C30" s="40"/>
      <c r="D30" s="41">
        <f t="shared" si="2"/>
        <v>0</v>
      </c>
      <c r="E30" s="41">
        <f t="shared" si="3"/>
        <v>0</v>
      </c>
      <c r="H30" s="54"/>
      <c r="I30" s="54"/>
      <c r="J30" s="54"/>
      <c r="K30" s="54"/>
      <c r="L30" s="54"/>
      <c r="M30" s="54"/>
      <c r="N30" s="54"/>
      <c r="O30" s="55"/>
      <c r="P30" s="55"/>
      <c r="Q30" s="55"/>
      <c r="R30" s="55"/>
    </row>
    <row r="31" spans="1:18" ht="14.25" customHeight="1">
      <c r="A31" t="s">
        <v>130</v>
      </c>
      <c r="B31" s="40"/>
      <c r="C31" s="40"/>
      <c r="D31" s="41">
        <f t="shared" si="2"/>
        <v>0</v>
      </c>
      <c r="E31" s="41">
        <f t="shared" si="3"/>
        <v>0</v>
      </c>
      <c r="H31" s="54"/>
      <c r="I31" s="54"/>
      <c r="J31" s="54"/>
      <c r="K31" s="54"/>
      <c r="L31" s="54"/>
      <c r="M31" s="54"/>
      <c r="N31" s="54"/>
      <c r="O31" s="55"/>
      <c r="P31" s="55"/>
      <c r="Q31" s="55"/>
      <c r="R31" s="55"/>
    </row>
    <row r="32" spans="1:18" ht="14.25" customHeight="1">
      <c r="A32" t="s">
        <v>131</v>
      </c>
      <c r="B32" s="40"/>
      <c r="C32" s="40"/>
      <c r="D32" s="41">
        <f t="shared" si="2"/>
        <v>0</v>
      </c>
      <c r="E32" s="41">
        <f t="shared" si="3"/>
        <v>0</v>
      </c>
      <c r="H32" s="54"/>
      <c r="I32" s="54"/>
      <c r="J32" s="54"/>
      <c r="K32" s="54"/>
      <c r="L32" s="54"/>
      <c r="M32" s="54"/>
      <c r="N32" s="54"/>
      <c r="O32" s="55"/>
      <c r="P32" s="55"/>
      <c r="Q32" s="55"/>
      <c r="R32" s="55"/>
    </row>
    <row r="33" spans="1:5" ht="14.25" customHeight="1">
      <c r="A33" t="s">
        <v>132</v>
      </c>
      <c r="B33" s="40"/>
      <c r="C33" s="40"/>
      <c r="D33" s="41">
        <f t="shared" si="2"/>
        <v>0</v>
      </c>
      <c r="E33" s="41">
        <f t="shared" si="3"/>
        <v>0</v>
      </c>
    </row>
    <row r="34" spans="1:5" ht="14.25" customHeight="1">
      <c r="A34" t="s">
        <v>133</v>
      </c>
      <c r="B34" s="40"/>
      <c r="C34" s="40"/>
      <c r="D34" s="41">
        <f t="shared" si="2"/>
        <v>0</v>
      </c>
      <c r="E34" s="41">
        <f t="shared" si="3"/>
        <v>0</v>
      </c>
    </row>
    <row r="35" spans="1:5" ht="14.25" customHeight="1">
      <c r="A35" t="s">
        <v>134</v>
      </c>
      <c r="B35" s="40"/>
      <c r="C35" s="40"/>
      <c r="D35" s="41">
        <f t="shared" si="2"/>
        <v>0</v>
      </c>
      <c r="E35" s="41">
        <f t="shared" si="3"/>
        <v>0</v>
      </c>
    </row>
    <row r="36" spans="2:5" ht="14.25" customHeight="1">
      <c r="B36" s="19" t="s">
        <v>103</v>
      </c>
      <c r="C36" s="52">
        <f>TIME(HOUR(E36),MINUTE(E36),SECOND(E36))</f>
        <v>0.08680555555555555</v>
      </c>
      <c r="E36" s="53">
        <f>SUM(E23:E35)/1440</f>
        <v>0.08680555555555555</v>
      </c>
    </row>
    <row r="38" ht="12" customHeight="1">
      <c r="A38" s="19" t="s">
        <v>74</v>
      </c>
    </row>
    <row r="39" spans="1:12" ht="14.25" customHeight="1">
      <c r="A39" s="7" t="s">
        <v>114</v>
      </c>
      <c r="B39" s="40"/>
      <c r="C39" s="40"/>
      <c r="D39" s="41">
        <f>IF(B39-B35&lt;0,B39-B35+24,B39-B35)</f>
        <v>0</v>
      </c>
      <c r="E39" s="41">
        <f>((D39)*60)+(C39-C35)</f>
        <v>0</v>
      </c>
      <c r="G39" t="s">
        <v>135</v>
      </c>
      <c r="H39" t="s">
        <v>136</v>
      </c>
      <c r="L39" t="s">
        <v>83</v>
      </c>
    </row>
    <row r="40" spans="1:5" ht="14.25" customHeight="1">
      <c r="A40" t="s">
        <v>137</v>
      </c>
      <c r="B40" s="40"/>
      <c r="C40" s="40"/>
      <c r="D40" s="41">
        <f aca="true" t="shared" si="4" ref="D40:D55">IF(B40-B39&lt;0,B40-B39+24,B40-B39)</f>
        <v>0</v>
      </c>
      <c r="E40" s="41">
        <f aca="true" t="shared" si="5" ref="E40:E55">(D40*60)+(C40-C39)</f>
        <v>0</v>
      </c>
    </row>
    <row r="41" spans="1:5" ht="14.25" customHeight="1">
      <c r="A41" t="s">
        <v>138</v>
      </c>
      <c r="B41" s="40"/>
      <c r="C41" s="40"/>
      <c r="D41" s="41">
        <f t="shared" si="4"/>
        <v>0</v>
      </c>
      <c r="E41" s="41">
        <f t="shared" si="5"/>
        <v>0</v>
      </c>
    </row>
    <row r="42" spans="1:5" ht="14.25" customHeight="1">
      <c r="A42" t="s">
        <v>139</v>
      </c>
      <c r="B42" s="40"/>
      <c r="C42" s="40"/>
      <c r="D42" s="41">
        <f t="shared" si="4"/>
        <v>0</v>
      </c>
      <c r="E42" s="41">
        <f t="shared" si="5"/>
        <v>0</v>
      </c>
    </row>
    <row r="43" spans="1:5" ht="14.25" customHeight="1">
      <c r="A43" t="s">
        <v>140</v>
      </c>
      <c r="B43" s="40"/>
      <c r="C43" s="40"/>
      <c r="D43" s="41">
        <f t="shared" si="4"/>
        <v>0</v>
      </c>
      <c r="E43" s="41">
        <f t="shared" si="5"/>
        <v>0</v>
      </c>
    </row>
    <row r="44" spans="1:5" ht="14.25" customHeight="1">
      <c r="A44" t="s">
        <v>141</v>
      </c>
      <c r="B44" s="40"/>
      <c r="C44" s="40"/>
      <c r="D44" s="41">
        <f t="shared" si="4"/>
        <v>0</v>
      </c>
      <c r="E44" s="41">
        <f t="shared" si="5"/>
        <v>0</v>
      </c>
    </row>
    <row r="45" spans="1:5" ht="14.25" customHeight="1">
      <c r="A45" t="s">
        <v>142</v>
      </c>
      <c r="B45" s="40"/>
      <c r="C45" s="40"/>
      <c r="D45" s="41">
        <f t="shared" si="4"/>
        <v>0</v>
      </c>
      <c r="E45" s="41">
        <f t="shared" si="5"/>
        <v>0</v>
      </c>
    </row>
    <row r="46" spans="1:5" ht="14.25" customHeight="1">
      <c r="A46" t="s">
        <v>143</v>
      </c>
      <c r="B46" s="40"/>
      <c r="C46" s="40"/>
      <c r="D46" s="41">
        <f t="shared" si="4"/>
        <v>0</v>
      </c>
      <c r="E46" s="41">
        <f t="shared" si="5"/>
        <v>0</v>
      </c>
    </row>
    <row r="47" spans="1:5" ht="14.25" customHeight="1">
      <c r="A47" t="s">
        <v>144</v>
      </c>
      <c r="B47" s="40"/>
      <c r="C47" s="40"/>
      <c r="D47" s="41">
        <f t="shared" si="4"/>
        <v>0</v>
      </c>
      <c r="E47" s="41">
        <f t="shared" si="5"/>
        <v>0</v>
      </c>
    </row>
    <row r="48" spans="1:5" ht="14.25" customHeight="1">
      <c r="A48" t="s">
        <v>145</v>
      </c>
      <c r="B48" s="40"/>
      <c r="C48" s="40"/>
      <c r="D48" s="41">
        <f t="shared" si="4"/>
        <v>0</v>
      </c>
      <c r="E48" s="41">
        <f t="shared" si="5"/>
        <v>0</v>
      </c>
    </row>
    <row r="49" spans="1:5" ht="14.25" customHeight="1">
      <c r="A49" t="s">
        <v>146</v>
      </c>
      <c r="B49" s="40"/>
      <c r="C49" s="40"/>
      <c r="D49" s="41">
        <f t="shared" si="4"/>
        <v>0</v>
      </c>
      <c r="E49" s="41">
        <f t="shared" si="5"/>
        <v>0</v>
      </c>
    </row>
    <row r="50" spans="1:5" ht="14.25" customHeight="1">
      <c r="A50" t="s">
        <v>147</v>
      </c>
      <c r="B50" s="40"/>
      <c r="C50" s="40"/>
      <c r="D50" s="41">
        <f t="shared" si="4"/>
        <v>0</v>
      </c>
      <c r="E50" s="41">
        <f t="shared" si="5"/>
        <v>0</v>
      </c>
    </row>
    <row r="51" spans="1:5" ht="14.25" customHeight="1">
      <c r="A51" t="s">
        <v>148</v>
      </c>
      <c r="B51" s="40"/>
      <c r="C51" s="40"/>
      <c r="D51" s="41">
        <f t="shared" si="4"/>
        <v>0</v>
      </c>
      <c r="E51" s="41">
        <f t="shared" si="5"/>
        <v>0</v>
      </c>
    </row>
    <row r="52" spans="1:5" ht="14.25" customHeight="1">
      <c r="A52" t="s">
        <v>149</v>
      </c>
      <c r="B52" s="40"/>
      <c r="C52" s="40"/>
      <c r="D52" s="41">
        <f t="shared" si="4"/>
        <v>0</v>
      </c>
      <c r="E52" s="41">
        <f t="shared" si="5"/>
        <v>0</v>
      </c>
    </row>
    <row r="53" spans="1:5" ht="14.25" customHeight="1">
      <c r="A53" t="s">
        <v>150</v>
      </c>
      <c r="B53" s="40"/>
      <c r="C53" s="40"/>
      <c r="D53" s="41">
        <f t="shared" si="4"/>
        <v>0</v>
      </c>
      <c r="E53" s="41">
        <f t="shared" si="5"/>
        <v>0</v>
      </c>
    </row>
    <row r="54" spans="1:5" ht="14.25" customHeight="1">
      <c r="A54" t="s">
        <v>151</v>
      </c>
      <c r="B54" s="40"/>
      <c r="C54" s="40"/>
      <c r="D54" s="41">
        <f t="shared" si="4"/>
        <v>0</v>
      </c>
      <c r="E54" s="41">
        <f t="shared" si="5"/>
        <v>0</v>
      </c>
    </row>
    <row r="55" spans="1:5" ht="14.25" customHeight="1">
      <c r="A55" t="s">
        <v>152</v>
      </c>
      <c r="B55" s="40"/>
      <c r="C55" s="40"/>
      <c r="D55" s="41">
        <f t="shared" si="4"/>
        <v>0</v>
      </c>
      <c r="E55" s="41">
        <f t="shared" si="5"/>
        <v>0</v>
      </c>
    </row>
    <row r="56" spans="2:5" ht="14.25" customHeight="1">
      <c r="B56" s="19" t="s">
        <v>103</v>
      </c>
      <c r="C56" s="52">
        <f>TIME(HOUR(E56),MINUTE(E56),SECOND(E56))</f>
        <v>0</v>
      </c>
      <c r="E56" s="53">
        <f>SUM(E40:E55)/1440</f>
        <v>0</v>
      </c>
    </row>
    <row r="57" ht="14.25" customHeight="1">
      <c r="C57" s="19"/>
    </row>
    <row r="58" ht="12" customHeight="1">
      <c r="A58" s="19" t="s">
        <v>75</v>
      </c>
    </row>
    <row r="59" spans="1:8" ht="14.25" customHeight="1">
      <c r="A59" t="s">
        <v>114</v>
      </c>
      <c r="B59" s="40"/>
      <c r="C59" s="40"/>
      <c r="D59" s="41">
        <f>IF(B59-B55&lt;0,B59-B55+24,B59-B55)</f>
        <v>0</v>
      </c>
      <c r="E59" s="41">
        <f>(D59*60)+(C59-C55)</f>
        <v>0</v>
      </c>
      <c r="H59">
        <f aca="true" t="shared" si="6" ref="H59:H64">IF(S32&gt;0,CONCATENATE(H32,",",J32,",",S32),"")</f>
      </c>
    </row>
    <row r="60" spans="1:8" ht="14.25" customHeight="1">
      <c r="A60" t="s">
        <v>153</v>
      </c>
      <c r="B60" s="40"/>
      <c r="C60" s="40"/>
      <c r="D60" s="41">
        <f aca="true" t="shared" si="7" ref="D60:D69">IF(B60-B59&lt;0,B60-B59+24,B60-B59)</f>
        <v>0</v>
      </c>
      <c r="E60" s="41">
        <f aca="true" t="shared" si="8" ref="E60:E69">(D60*60)+(C60-C59)</f>
        <v>0</v>
      </c>
      <c r="H60">
        <f t="shared" si="6"/>
      </c>
    </row>
    <row r="61" spans="1:8" ht="14.25" customHeight="1">
      <c r="A61" t="s">
        <v>154</v>
      </c>
      <c r="B61" s="40"/>
      <c r="C61" s="40"/>
      <c r="D61" s="41">
        <f t="shared" si="7"/>
        <v>0</v>
      </c>
      <c r="E61" s="41">
        <f t="shared" si="8"/>
        <v>0</v>
      </c>
      <c r="H61">
        <f t="shared" si="6"/>
      </c>
    </row>
    <row r="62" spans="1:8" ht="14.25" customHeight="1">
      <c r="A62" t="s">
        <v>155</v>
      </c>
      <c r="B62" s="40"/>
      <c r="C62" s="40"/>
      <c r="D62" s="41">
        <f t="shared" si="7"/>
        <v>0</v>
      </c>
      <c r="E62" s="41">
        <f t="shared" si="8"/>
        <v>0</v>
      </c>
      <c r="H62">
        <f t="shared" si="6"/>
      </c>
    </row>
    <row r="63" spans="1:8" ht="14.25" customHeight="1">
      <c r="A63" t="s">
        <v>156</v>
      </c>
      <c r="B63" s="40"/>
      <c r="C63" s="40"/>
      <c r="D63" s="41">
        <f t="shared" si="7"/>
        <v>0</v>
      </c>
      <c r="E63" s="41">
        <f t="shared" si="8"/>
        <v>0</v>
      </c>
      <c r="H63">
        <f t="shared" si="6"/>
      </c>
    </row>
    <row r="64" spans="1:8" ht="14.25" customHeight="1">
      <c r="A64" t="s">
        <v>157</v>
      </c>
      <c r="B64" s="40"/>
      <c r="C64" s="40"/>
      <c r="D64" s="41">
        <f t="shared" si="7"/>
        <v>0</v>
      </c>
      <c r="E64" s="41">
        <f t="shared" si="8"/>
        <v>0</v>
      </c>
      <c r="H64">
        <f t="shared" si="6"/>
      </c>
    </row>
    <row r="65" spans="1:5" ht="14.25" customHeight="1">
      <c r="A65" t="s">
        <v>158</v>
      </c>
      <c r="B65" s="40"/>
      <c r="C65" s="40"/>
      <c r="D65" s="41">
        <f t="shared" si="7"/>
        <v>0</v>
      </c>
      <c r="E65" s="41">
        <f t="shared" si="8"/>
        <v>0</v>
      </c>
    </row>
    <row r="66" spans="1:5" ht="14.25" customHeight="1">
      <c r="A66" t="s">
        <v>159</v>
      </c>
      <c r="B66" s="40"/>
      <c r="C66" s="40"/>
      <c r="D66" s="41">
        <f t="shared" si="7"/>
        <v>0</v>
      </c>
      <c r="E66" s="41">
        <f t="shared" si="8"/>
        <v>0</v>
      </c>
    </row>
    <row r="67" spans="1:5" ht="14.25" customHeight="1">
      <c r="A67" t="s">
        <v>160</v>
      </c>
      <c r="B67" s="40"/>
      <c r="C67" s="40"/>
      <c r="D67" s="41">
        <f t="shared" si="7"/>
        <v>0</v>
      </c>
      <c r="E67" s="41">
        <f t="shared" si="8"/>
        <v>0</v>
      </c>
    </row>
    <row r="68" spans="1:5" ht="14.25" customHeight="1">
      <c r="A68" t="s">
        <v>161</v>
      </c>
      <c r="B68" s="40"/>
      <c r="C68" s="40"/>
      <c r="D68" s="41">
        <f t="shared" si="7"/>
        <v>0</v>
      </c>
      <c r="E68" s="41">
        <f t="shared" si="8"/>
        <v>0</v>
      </c>
    </row>
    <row r="69" spans="1:5" ht="14.25" customHeight="1">
      <c r="A69" t="s">
        <v>162</v>
      </c>
      <c r="B69" s="40"/>
      <c r="C69" s="40"/>
      <c r="D69" s="41">
        <f t="shared" si="7"/>
        <v>0</v>
      </c>
      <c r="E69" s="41">
        <f t="shared" si="8"/>
        <v>0</v>
      </c>
    </row>
    <row r="70" spans="2:5" ht="14.25" customHeight="1">
      <c r="B70" s="19" t="s">
        <v>103</v>
      </c>
      <c r="C70" s="52">
        <f>TIME(HOUR(E70),MINUTE(E70),SECOND(E70))</f>
        <v>0</v>
      </c>
      <c r="E70" s="53">
        <f>SUM(E60:E69)/1440</f>
        <v>0</v>
      </c>
    </row>
    <row r="72" ht="12" customHeight="1">
      <c r="A72" s="19" t="s">
        <v>76</v>
      </c>
    </row>
    <row r="73" spans="1:5" ht="14.25" customHeight="1">
      <c r="A73" t="s">
        <v>114</v>
      </c>
      <c r="B73" s="40"/>
      <c r="C73" s="40"/>
      <c r="D73" s="41">
        <f>IF(B73-B69&lt;0,B73-B69+24,B73-B69)</f>
        <v>0</v>
      </c>
      <c r="E73" s="41">
        <f>(D73*60)+(C73-C69)</f>
        <v>0</v>
      </c>
    </row>
    <row r="74" spans="1:5" ht="14.25" customHeight="1">
      <c r="A74" t="s">
        <v>163</v>
      </c>
      <c r="B74" s="40"/>
      <c r="C74" s="40"/>
      <c r="D74" s="41">
        <f aca="true" t="shared" si="9" ref="D74:D77">IF(B74-B73&lt;0,B74-B73+24,B74-B73)</f>
        <v>0</v>
      </c>
      <c r="E74" s="41">
        <f aca="true" t="shared" si="10" ref="E74:E77">(D74*60)+(C74-C73)</f>
        <v>0</v>
      </c>
    </row>
    <row r="75" spans="1:5" ht="14.25" customHeight="1">
      <c r="A75" t="s">
        <v>164</v>
      </c>
      <c r="B75" s="40"/>
      <c r="C75" s="40"/>
      <c r="D75" s="41">
        <f t="shared" si="9"/>
        <v>0</v>
      </c>
      <c r="E75" s="41">
        <f t="shared" si="10"/>
        <v>0</v>
      </c>
    </row>
    <row r="76" spans="1:5" ht="14.25" customHeight="1">
      <c r="A76" t="s">
        <v>165</v>
      </c>
      <c r="B76" s="40"/>
      <c r="C76" s="40"/>
      <c r="D76" s="41">
        <f t="shared" si="9"/>
        <v>0</v>
      </c>
      <c r="E76" s="41">
        <f t="shared" si="10"/>
        <v>0</v>
      </c>
    </row>
    <row r="77" spans="1:5" ht="14.25" customHeight="1">
      <c r="A77" t="s">
        <v>166</v>
      </c>
      <c r="B77" s="40"/>
      <c r="C77" s="40"/>
      <c r="D77" s="41">
        <f t="shared" si="9"/>
        <v>0</v>
      </c>
      <c r="E77" s="41">
        <f t="shared" si="10"/>
        <v>0</v>
      </c>
    </row>
    <row r="78" spans="2:9" ht="14.25" customHeight="1">
      <c r="B78" s="19" t="s">
        <v>103</v>
      </c>
      <c r="C78" s="52">
        <f>TIME(HOUR(E78),MINUTE(E78),SECOND(E78))</f>
        <v>0</v>
      </c>
      <c r="E78" s="53">
        <f>SUM(E74:E77)/1440</f>
        <v>0</v>
      </c>
      <c r="H78" s="56"/>
      <c r="I78" s="56"/>
    </row>
    <row r="80" spans="1:5" ht="14.25" customHeight="1">
      <c r="A80" s="19" t="s">
        <v>167</v>
      </c>
      <c r="C80" s="52">
        <f aca="true" t="shared" si="11" ref="C80:C82">TIME(HOUR(E80),MINUTE(E80),SECOND(E80))</f>
        <v>0.2465277777777778</v>
      </c>
      <c r="E80" s="57">
        <f>E78+E70+E56+E36+E19</f>
        <v>0.24652777777777776</v>
      </c>
    </row>
    <row r="81" spans="1:5" ht="14.25" customHeight="1">
      <c r="A81" s="19" t="s">
        <v>168</v>
      </c>
      <c r="C81" s="52">
        <f t="shared" si="11"/>
        <v>0</v>
      </c>
      <c r="E81" s="58">
        <f>E73+E59+E39+E22</f>
        <v>5</v>
      </c>
    </row>
    <row r="82" spans="1:5" ht="14.25" customHeight="1">
      <c r="A82" s="19" t="s">
        <v>169</v>
      </c>
      <c r="B82" s="19"/>
      <c r="C82" s="52">
        <f t="shared" si="11"/>
        <v>0.2465277777777778</v>
      </c>
      <c r="E82" s="57">
        <f>C80+TIME(0,C81,0)</f>
        <v>0.2465277777777778</v>
      </c>
    </row>
    <row r="84" spans="1:2" ht="14.25" customHeight="1">
      <c r="A84" t="s">
        <v>72</v>
      </c>
      <c r="B84" s="41">
        <f>(SUM(E15:E18))</f>
        <v>230</v>
      </c>
    </row>
    <row r="85" spans="1:2" ht="14.25" customHeight="1">
      <c r="A85" t="s">
        <v>73</v>
      </c>
      <c r="B85" s="41">
        <f>SUM(E23:E35)</f>
        <v>125</v>
      </c>
    </row>
    <row r="86" spans="1:2" ht="14.25" customHeight="1">
      <c r="A86" t="s">
        <v>74</v>
      </c>
      <c r="B86" s="41">
        <f>SUM(E40:E55)</f>
        <v>0</v>
      </c>
    </row>
    <row r="87" spans="1:2" ht="14.25" customHeight="1">
      <c r="A87" t="s">
        <v>75</v>
      </c>
      <c r="B87" s="41">
        <f>SUM(E60:E69)</f>
        <v>0</v>
      </c>
    </row>
    <row r="88" spans="1:2" ht="14.25" customHeight="1">
      <c r="A88" t="s">
        <v>75</v>
      </c>
      <c r="B88" s="41">
        <f>SUM(E74:E77)</f>
        <v>0</v>
      </c>
    </row>
    <row r="89" spans="1:2" ht="14.25" customHeight="1">
      <c r="A89" t="s">
        <v>168</v>
      </c>
      <c r="B89" s="41">
        <f>E73+E59+E39+E22</f>
        <v>5</v>
      </c>
    </row>
    <row r="90" ht="14.25" customHeight="1">
      <c r="B90" s="41"/>
    </row>
    <row r="91" ht="14.25" customHeight="1">
      <c r="B91" s="41"/>
    </row>
    <row r="92" ht="14.25" customHeight="1">
      <c r="B92" s="41"/>
    </row>
    <row r="93" ht="14.25" customHeight="1">
      <c r="B93" s="41"/>
    </row>
    <row r="94" ht="14.25" customHeight="1">
      <c r="B94" s="41"/>
    </row>
    <row r="95" ht="14.25" customHeight="1">
      <c r="B95" s="41"/>
    </row>
    <row r="96" ht="14.25" customHeight="1">
      <c r="B96" s="41"/>
    </row>
    <row r="97" ht="14.25" customHeight="1">
      <c r="B97" s="41"/>
    </row>
    <row r="98" ht="14.25" customHeight="1">
      <c r="B98" s="41"/>
    </row>
    <row r="99" ht="14.25" customHeight="1">
      <c r="B99" s="41"/>
    </row>
    <row r="100" ht="14.25" customHeight="1">
      <c r="B100" s="41"/>
    </row>
    <row r="101" ht="14.25" customHeight="1">
      <c r="B101" s="41"/>
    </row>
    <row r="102" ht="14.25" customHeight="1">
      <c r="B102" s="41"/>
    </row>
    <row r="103" ht="14.25" customHeight="1">
      <c r="B103" s="41"/>
    </row>
    <row r="104" ht="14.25" customHeight="1">
      <c r="B104" s="41"/>
    </row>
    <row r="105" ht="14.25" customHeight="1">
      <c r="B105" s="41"/>
    </row>
    <row r="106" spans="1:10" ht="14.25" customHeight="1">
      <c r="A106" s="57" t="str">
        <f>CONCATENATE("1,",Info!B27,",",Info!C37,"-",Info!D37,"-",Info!E37,",",Info!B38,",",Info!B39,",",A111,",",A114,",",Info!B28,",",Info!B29,",0")</f>
        <v>1,,2024--,0,,:,5:55,British,,0</v>
      </c>
      <c r="H106">
        <f aca="true" t="shared" si="12" ref="H106:H126">IF(S14&gt;0,CONCATENATE(H14,",",J14,",",S14),"")</f>
      </c>
      <c r="J106">
        <f>IF(H106&lt;&gt;"",H106,"")</f>
      </c>
    </row>
    <row r="107" spans="8:10" ht="14.25" customHeight="1">
      <c r="H107">
        <f t="shared" si="12"/>
      </c>
      <c r="J107">
        <f aca="true" t="shared" si="13" ref="J107:J126">IF(H107&lt;&gt;"",CONCATENATE(J106,";",H107),J106)</f>
      </c>
    </row>
    <row r="108" spans="8:10" ht="14.25" customHeight="1">
      <c r="H108">
        <f t="shared" si="12"/>
      </c>
      <c r="J108">
        <f t="shared" si="13"/>
      </c>
    </row>
    <row r="109" spans="8:10" ht="14.25" customHeight="1">
      <c r="H109">
        <f t="shared" si="12"/>
      </c>
      <c r="J109">
        <f t="shared" si="13"/>
      </c>
    </row>
    <row r="110" spans="8:10" ht="14.25" customHeight="1">
      <c r="H110">
        <f t="shared" si="12"/>
      </c>
      <c r="J110">
        <f t="shared" si="13"/>
      </c>
    </row>
    <row r="111" spans="1:10" ht="14.25" customHeight="1">
      <c r="A111" t="str">
        <f>CONCATENATE(B77,":",C77)</f>
        <v>:</v>
      </c>
      <c r="H111">
        <f t="shared" si="12"/>
      </c>
      <c r="J111">
        <f t="shared" si="13"/>
      </c>
    </row>
    <row r="112" spans="1:10" ht="14.25" customHeight="1">
      <c r="A112" s="58">
        <f>HOUR(C82)</f>
        <v>5</v>
      </c>
      <c r="H112">
        <f t="shared" si="12"/>
      </c>
      <c r="J112">
        <f t="shared" si="13"/>
      </c>
    </row>
    <row r="113" spans="1:10" ht="14.25" customHeight="1">
      <c r="A113" s="58">
        <f>MINUTE(C82)</f>
        <v>55</v>
      </c>
      <c r="H113">
        <f t="shared" si="12"/>
      </c>
      <c r="J113">
        <f t="shared" si="13"/>
      </c>
    </row>
    <row r="114" spans="1:10" ht="14.25" customHeight="1">
      <c r="A114" t="str">
        <f>CONCATENATE(A112,":",A113)</f>
        <v>5:55</v>
      </c>
      <c r="H114">
        <f t="shared" si="12"/>
      </c>
      <c r="J114">
        <f t="shared" si="13"/>
      </c>
    </row>
    <row r="115" spans="8:10" ht="14.25" customHeight="1">
      <c r="H115">
        <f t="shared" si="12"/>
      </c>
      <c r="J115">
        <f t="shared" si="13"/>
      </c>
    </row>
    <row r="116" spans="8:10" ht="14.25" customHeight="1">
      <c r="H116">
        <f t="shared" si="12"/>
      </c>
      <c r="J116">
        <f t="shared" si="13"/>
      </c>
    </row>
    <row r="117" spans="8:10" ht="14.25" customHeight="1">
      <c r="H117">
        <f t="shared" si="12"/>
      </c>
      <c r="J117">
        <f t="shared" si="13"/>
      </c>
    </row>
    <row r="118" spans="8:10" ht="14.25" customHeight="1">
      <c r="H118">
        <f t="shared" si="12"/>
      </c>
      <c r="J118">
        <f t="shared" si="13"/>
      </c>
    </row>
    <row r="119" spans="8:10" ht="14.25" customHeight="1">
      <c r="H119">
        <f t="shared" si="12"/>
      </c>
      <c r="J119">
        <f t="shared" si="13"/>
      </c>
    </row>
    <row r="120" spans="8:10" ht="14.25" customHeight="1">
      <c r="H120">
        <f t="shared" si="12"/>
      </c>
      <c r="J120">
        <f t="shared" si="13"/>
      </c>
    </row>
    <row r="121" spans="8:10" ht="14.25" customHeight="1">
      <c r="H121">
        <f t="shared" si="12"/>
      </c>
      <c r="J121">
        <f t="shared" si="13"/>
      </c>
    </row>
    <row r="122" spans="8:10" ht="14.25" customHeight="1">
      <c r="H122">
        <f t="shared" si="12"/>
      </c>
      <c r="J122">
        <f t="shared" si="13"/>
      </c>
    </row>
    <row r="123" spans="8:10" ht="14.25" customHeight="1">
      <c r="H123">
        <f t="shared" si="12"/>
      </c>
      <c r="J123">
        <f t="shared" si="13"/>
      </c>
    </row>
    <row r="124" spans="8:10" ht="14.25" customHeight="1">
      <c r="H124">
        <f t="shared" si="12"/>
      </c>
      <c r="J124">
        <f t="shared" si="13"/>
      </c>
    </row>
    <row r="125" spans="8:10" ht="14.25" customHeight="1">
      <c r="H125">
        <f t="shared" si="12"/>
      </c>
      <c r="J125">
        <f t="shared" si="13"/>
      </c>
    </row>
    <row r="126" spans="8:10" ht="14.25" customHeight="1">
      <c r="H126">
        <f t="shared" si="12"/>
      </c>
      <c r="J126">
        <f t="shared" si="13"/>
      </c>
    </row>
  </sheetData>
  <sheetProtection selectLockedCells="1" selectUnlockedCells="1"/>
  <mergeCells count="13">
    <mergeCell ref="A1:G1"/>
    <mergeCell ref="H1:J1"/>
    <mergeCell ref="A3:E3"/>
    <mergeCell ref="A5:E6"/>
    <mergeCell ref="J7:K7"/>
    <mergeCell ref="A8:E9"/>
    <mergeCell ref="H10:I11"/>
    <mergeCell ref="J10:J12"/>
    <mergeCell ref="K10:K12"/>
    <mergeCell ref="L10:P11"/>
    <mergeCell ref="Q10:R11"/>
    <mergeCell ref="L13:M13"/>
    <mergeCell ref="N13:O13"/>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Z126"/>
  <sheetViews>
    <sheetView workbookViewId="0" topLeftCell="C10">
      <selection activeCell="J36" sqref="J36"/>
    </sheetView>
  </sheetViews>
  <sheetFormatPr defaultColWidth="9.140625" defaultRowHeight="14.25" customHeight="1"/>
  <cols>
    <col min="1" max="1" width="23.00390625" style="0" customWidth="1"/>
    <col min="3" max="3" width="15.57421875" style="0" customWidth="1"/>
    <col min="4" max="5" width="0" style="0" hidden="1" customWidth="1"/>
    <col min="6" max="6" width="15.57421875" style="0" customWidth="1"/>
    <col min="7" max="7" width="11.8515625" style="0" customWidth="1"/>
    <col min="8" max="8" width="14.8515625" style="0" customWidth="1"/>
    <col min="9" max="9" width="16.00390625" style="0" customWidth="1"/>
    <col min="10" max="10" width="17.28125" style="0" customWidth="1"/>
    <col min="11" max="11" width="14.28125" style="0" customWidth="1"/>
    <col min="16" max="16" width="6.421875" style="0" customWidth="1"/>
    <col min="17" max="17" width="11.57421875" style="0" customWidth="1"/>
    <col min="18" max="18" width="13.421875" style="0" customWidth="1"/>
  </cols>
  <sheetData>
    <row r="1" spans="1:11" ht="34.5" customHeight="1">
      <c r="A1" s="30" t="s">
        <v>170</v>
      </c>
      <c r="B1" s="30"/>
      <c r="C1" s="30"/>
      <c r="D1" s="30"/>
      <c r="E1" s="30"/>
      <c r="F1" s="30"/>
      <c r="G1" s="30"/>
      <c r="H1" s="59" t="s">
        <v>171</v>
      </c>
      <c r="I1" s="59"/>
      <c r="J1" s="59"/>
      <c r="K1" s="28"/>
    </row>
    <row r="2" ht="18.75" customHeight="1"/>
    <row r="3" spans="1:5" ht="12" customHeight="1">
      <c r="A3" s="31" t="s">
        <v>57</v>
      </c>
      <c r="B3" s="31"/>
      <c r="C3" s="31"/>
      <c r="D3" s="31"/>
      <c r="E3" s="31"/>
    </row>
    <row r="4" spans="1:5" ht="14.25" customHeight="1">
      <c r="A4" s="7"/>
      <c r="B4" s="15"/>
      <c r="C4" s="15"/>
      <c r="D4" s="15"/>
      <c r="E4" s="15"/>
    </row>
    <row r="5" spans="1:5" ht="12" customHeight="1">
      <c r="A5" s="32" t="s">
        <v>58</v>
      </c>
      <c r="B5" s="32"/>
      <c r="C5" s="32"/>
      <c r="D5" s="32"/>
      <c r="E5" s="32"/>
    </row>
    <row r="6" spans="1:5" ht="14.25" customHeight="1">
      <c r="A6" s="32"/>
      <c r="B6" s="32"/>
      <c r="C6" s="32"/>
      <c r="D6" s="32"/>
      <c r="E6" s="32"/>
    </row>
    <row r="7" spans="1:15" ht="48" customHeight="1">
      <c r="A7" s="7"/>
      <c r="B7" s="15"/>
      <c r="C7" s="15"/>
      <c r="D7" s="15"/>
      <c r="E7" s="15"/>
      <c r="H7" s="33" t="str">
        <f>Example!H7</f>
        <v>Remember to fill out the info sheet with your personal details</v>
      </c>
      <c r="J7" s="28" t="str">
        <f>Example!J7</f>
        <v>Check the Example sheet to see how to fill this out and what are the potential errors.</v>
      </c>
      <c r="K7" s="28"/>
      <c r="M7" s="24" t="s">
        <v>172</v>
      </c>
      <c r="N7" s="24"/>
      <c r="O7" s="24"/>
    </row>
    <row r="8" spans="1:5" ht="12" customHeight="1">
      <c r="A8" s="34" t="s">
        <v>61</v>
      </c>
      <c r="B8" s="34"/>
      <c r="C8" s="34"/>
      <c r="D8" s="34"/>
      <c r="E8" s="34"/>
    </row>
    <row r="9" spans="1:9" ht="24.75" customHeight="1">
      <c r="A9" s="34"/>
      <c r="B9" s="34"/>
      <c r="C9" s="34"/>
      <c r="D9" s="34"/>
      <c r="E9" s="34"/>
      <c r="H9" s="35" t="s">
        <v>62</v>
      </c>
      <c r="I9" s="35"/>
    </row>
    <row r="10" spans="6:18" ht="89.25" customHeight="1">
      <c r="F10" s="28" t="s">
        <v>173</v>
      </c>
      <c r="G10" s="28"/>
      <c r="H10" s="36" t="str">
        <f>Example!H10</f>
        <v>Enter the names of those who helped you in the cells below, one name per line. Each name should appear just once. No initials please: John Smith not J. Smith. No other text</v>
      </c>
      <c r="I10" s="36"/>
      <c r="J10" s="36" t="str">
        <f>Example!J10</f>
        <v>If the helper is already a Club member enter their membership number in this column. If they succeeded this year and don't have a number put a 'Y'. OR ..</v>
      </c>
      <c r="K10" s="36" t="str">
        <f>Example!K10</f>
        <v>If the helper is not a club member and has paced before on a successful round put an 'X' here</v>
      </c>
      <c r="L10" s="36" t="str">
        <f>Example!L10</f>
        <v>Put an 'X' in the column for each leg that the helper assisted you on the fells.
Put an 'X' in the Road column if they were part of your road crew.</v>
      </c>
      <c r="M10" s="36"/>
      <c r="N10" s="36"/>
      <c r="O10" s="36"/>
      <c r="P10" s="36"/>
      <c r="Q10" s="36" t="str">
        <f>Example!Q10</f>
        <v>Reciprocal is where contender A witnesses contender B and vice versa. Don't use for companions on supported rounds</v>
      </c>
      <c r="R10" s="36"/>
    </row>
    <row r="11" spans="1:18" ht="23.25" customHeight="1">
      <c r="A11" s="19" t="s">
        <v>68</v>
      </c>
      <c r="B11" s="19" t="s">
        <v>69</v>
      </c>
      <c r="C11" s="19"/>
      <c r="H11" s="36"/>
      <c r="I11" s="36"/>
      <c r="J11" s="36"/>
      <c r="K11" s="36"/>
      <c r="L11" s="36"/>
      <c r="M11" s="36"/>
      <c r="N11" s="36"/>
      <c r="O11" s="36"/>
      <c r="P11" s="36"/>
      <c r="Q11" s="36"/>
      <c r="R11" s="36"/>
    </row>
    <row r="12" spans="1:18" ht="21" customHeight="1">
      <c r="A12" s="19"/>
      <c r="B12" s="19" t="s">
        <v>70</v>
      </c>
      <c r="C12" s="19" t="s">
        <v>71</v>
      </c>
      <c r="H12" s="36" t="s">
        <v>174</v>
      </c>
      <c r="I12" s="36" t="s">
        <v>175</v>
      </c>
      <c r="J12" s="36"/>
      <c r="K12" s="36"/>
      <c r="L12" s="19" t="s">
        <v>72</v>
      </c>
      <c r="M12" s="19" t="s">
        <v>73</v>
      </c>
      <c r="N12" s="19" t="s">
        <v>74</v>
      </c>
      <c r="O12" s="19" t="s">
        <v>75</v>
      </c>
      <c r="P12" s="19" t="s">
        <v>76</v>
      </c>
      <c r="Q12" s="19" t="s">
        <v>77</v>
      </c>
      <c r="R12" s="19" t="s">
        <v>78</v>
      </c>
    </row>
    <row r="13" spans="1:26" ht="12" customHeight="1">
      <c r="A13" s="19" t="s">
        <v>72</v>
      </c>
      <c r="B13" s="60"/>
      <c r="C13" s="60"/>
      <c r="H13" s="28" t="s">
        <v>176</v>
      </c>
      <c r="I13" s="28" t="s">
        <v>177</v>
      </c>
      <c r="J13" s="38">
        <v>12345</v>
      </c>
      <c r="K13" s="28" t="s">
        <v>82</v>
      </c>
      <c r="L13" s="28" t="s">
        <v>82</v>
      </c>
      <c r="M13" s="28"/>
      <c r="N13" s="28"/>
      <c r="O13" s="28" t="s">
        <v>82</v>
      </c>
      <c r="P13" s="28" t="s">
        <v>83</v>
      </c>
      <c r="Q13" s="28"/>
      <c r="R13" s="39" t="s">
        <v>82</v>
      </c>
      <c r="S13" s="58">
        <f aca="true" t="shared" si="0" ref="S13:S32">SUM(T13:Z13)</f>
        <v>89</v>
      </c>
      <c r="T13" s="58">
        <f aca="true" t="shared" si="1" ref="T13:T32">IF(ISBLANK(L13),0,1)</f>
        <v>1</v>
      </c>
      <c r="U13" s="58">
        <f aca="true" t="shared" si="2" ref="U13:U32">IF(ISBLANK(M13),0,2)</f>
        <v>0</v>
      </c>
      <c r="V13" s="58">
        <f aca="true" t="shared" si="3" ref="V13:V32">IF(ISBLANK(N13),0,4)</f>
        <v>0</v>
      </c>
      <c r="W13" s="58">
        <f aca="true" t="shared" si="4" ref="W13:W32">IF(ISBLANK(O13),0,8)</f>
        <v>8</v>
      </c>
      <c r="X13" s="58">
        <f aca="true" t="shared" si="5" ref="X13:X32">IF(ISBLANK(P13),0,16)</f>
        <v>16</v>
      </c>
      <c r="Y13" s="58">
        <f aca="true" t="shared" si="6" ref="Y13:Y32">IF(ISBLANK(Q13),0,32)</f>
        <v>0</v>
      </c>
      <c r="Z13" s="58">
        <f aca="true" t="shared" si="7" ref="Z13:Z32">IF(ISBLANK(R13),0,64)</f>
        <v>64</v>
      </c>
    </row>
    <row r="14" spans="1:26" ht="14.25" customHeight="1">
      <c r="A14" t="s">
        <v>84</v>
      </c>
      <c r="B14" s="61"/>
      <c r="C14" s="61"/>
      <c r="G14">
        <f aca="true" t="shared" si="8" ref="G14:G32">S14</f>
        <v>0</v>
      </c>
      <c r="H14" s="62"/>
      <c r="I14" s="62"/>
      <c r="J14" s="63"/>
      <c r="K14" s="63"/>
      <c r="L14" s="64"/>
      <c r="M14" s="64"/>
      <c r="N14" s="64"/>
      <c r="O14" s="64"/>
      <c r="P14" s="64"/>
      <c r="Q14" s="64"/>
      <c r="R14" s="64"/>
      <c r="S14" s="58">
        <f t="shared" si="0"/>
        <v>0</v>
      </c>
      <c r="T14" s="58">
        <f t="shared" si="1"/>
        <v>0</v>
      </c>
      <c r="U14" s="58">
        <f t="shared" si="2"/>
        <v>0</v>
      </c>
      <c r="V14" s="58">
        <f t="shared" si="3"/>
        <v>0</v>
      </c>
      <c r="W14" s="58">
        <f t="shared" si="4"/>
        <v>0</v>
      </c>
      <c r="X14" s="58">
        <f t="shared" si="5"/>
        <v>0</v>
      </c>
      <c r="Y14" s="58">
        <f t="shared" si="6"/>
        <v>0</v>
      </c>
      <c r="Z14" s="58">
        <f t="shared" si="7"/>
        <v>0</v>
      </c>
    </row>
    <row r="15" spans="1:26" ht="14.25" customHeight="1">
      <c r="A15" t="s">
        <v>88</v>
      </c>
      <c r="B15" s="61"/>
      <c r="C15" s="61"/>
      <c r="D15" s="41">
        <f aca="true" t="shared" si="9" ref="D15:D18">IF(B15-B14&lt;0,B15-B14+24,B15-B14)</f>
        <v>0</v>
      </c>
      <c r="E15" s="41">
        <f aca="true" t="shared" si="10" ref="E15:E18">(D15*60)+(C15-C14)</f>
        <v>0</v>
      </c>
      <c r="G15">
        <f t="shared" si="8"/>
        <v>0</v>
      </c>
      <c r="H15" s="62"/>
      <c r="I15" s="62"/>
      <c r="J15" s="63"/>
      <c r="K15" s="63"/>
      <c r="L15" s="64"/>
      <c r="M15" s="64"/>
      <c r="N15" s="64"/>
      <c r="O15" s="64"/>
      <c r="P15" s="64"/>
      <c r="Q15" s="64"/>
      <c r="R15" s="64"/>
      <c r="S15" s="58">
        <f t="shared" si="0"/>
        <v>0</v>
      </c>
      <c r="T15" s="58">
        <f t="shared" si="1"/>
        <v>0</v>
      </c>
      <c r="U15" s="58">
        <f t="shared" si="2"/>
        <v>0</v>
      </c>
      <c r="V15" s="58">
        <f t="shared" si="3"/>
        <v>0</v>
      </c>
      <c r="W15" s="58">
        <f t="shared" si="4"/>
        <v>0</v>
      </c>
      <c r="X15" s="58">
        <f t="shared" si="5"/>
        <v>0</v>
      </c>
      <c r="Y15" s="58">
        <f t="shared" si="6"/>
        <v>0</v>
      </c>
      <c r="Z15" s="58">
        <f t="shared" si="7"/>
        <v>0</v>
      </c>
    </row>
    <row r="16" spans="1:26" ht="14.25" customHeight="1">
      <c r="A16" t="s">
        <v>92</v>
      </c>
      <c r="B16" s="61"/>
      <c r="C16" s="61"/>
      <c r="D16" s="41">
        <f t="shared" si="9"/>
        <v>0</v>
      </c>
      <c r="E16" s="41">
        <f t="shared" si="10"/>
        <v>0</v>
      </c>
      <c r="G16">
        <f t="shared" si="8"/>
        <v>0</v>
      </c>
      <c r="H16" s="65"/>
      <c r="I16" s="65"/>
      <c r="J16" s="63"/>
      <c r="K16" s="63"/>
      <c r="L16" s="64"/>
      <c r="M16" s="64"/>
      <c r="N16" s="64"/>
      <c r="O16" s="64"/>
      <c r="P16" s="64"/>
      <c r="Q16" s="64"/>
      <c r="R16" s="64"/>
      <c r="S16" s="58">
        <f t="shared" si="0"/>
        <v>0</v>
      </c>
      <c r="T16" s="58">
        <f t="shared" si="1"/>
        <v>0</v>
      </c>
      <c r="U16" s="58">
        <f t="shared" si="2"/>
        <v>0</v>
      </c>
      <c r="V16" s="58">
        <f t="shared" si="3"/>
        <v>0</v>
      </c>
      <c r="W16" s="58">
        <f t="shared" si="4"/>
        <v>0</v>
      </c>
      <c r="X16" s="58">
        <f t="shared" si="5"/>
        <v>0</v>
      </c>
      <c r="Y16" s="58">
        <f t="shared" si="6"/>
        <v>0</v>
      </c>
      <c r="Z16" s="58">
        <f t="shared" si="7"/>
        <v>0</v>
      </c>
    </row>
    <row r="17" spans="1:26" ht="14.25" customHeight="1">
      <c r="A17" t="s">
        <v>96</v>
      </c>
      <c r="B17" s="61"/>
      <c r="C17" s="61"/>
      <c r="D17" s="41">
        <f t="shared" si="9"/>
        <v>0</v>
      </c>
      <c r="E17" s="41">
        <f t="shared" si="10"/>
        <v>0</v>
      </c>
      <c r="G17">
        <f t="shared" si="8"/>
        <v>0</v>
      </c>
      <c r="H17" s="65"/>
      <c r="I17" s="65"/>
      <c r="J17" s="63"/>
      <c r="K17" s="63"/>
      <c r="L17" s="64"/>
      <c r="M17" s="64"/>
      <c r="N17" s="64"/>
      <c r="O17" s="64"/>
      <c r="P17" s="64"/>
      <c r="Q17" s="64"/>
      <c r="R17" s="64"/>
      <c r="S17" s="58">
        <f t="shared" si="0"/>
        <v>0</v>
      </c>
      <c r="T17" s="58">
        <f t="shared" si="1"/>
        <v>0</v>
      </c>
      <c r="U17" s="58">
        <f t="shared" si="2"/>
        <v>0</v>
      </c>
      <c r="V17" s="58">
        <f t="shared" si="3"/>
        <v>0</v>
      </c>
      <c r="W17" s="58">
        <f t="shared" si="4"/>
        <v>0</v>
      </c>
      <c r="X17" s="58">
        <f t="shared" si="5"/>
        <v>0</v>
      </c>
      <c r="Y17" s="58">
        <f t="shared" si="6"/>
        <v>0</v>
      </c>
      <c r="Z17" s="58">
        <f t="shared" si="7"/>
        <v>0</v>
      </c>
    </row>
    <row r="18" spans="1:26" ht="14.25" customHeight="1">
      <c r="A18" t="s">
        <v>100</v>
      </c>
      <c r="B18" s="61"/>
      <c r="C18" s="61"/>
      <c r="D18" s="41">
        <f t="shared" si="9"/>
        <v>0</v>
      </c>
      <c r="E18" s="41">
        <f t="shared" si="10"/>
        <v>0</v>
      </c>
      <c r="G18">
        <f t="shared" si="8"/>
        <v>0</v>
      </c>
      <c r="H18" s="65"/>
      <c r="I18" s="65"/>
      <c r="J18" s="63"/>
      <c r="K18" s="63"/>
      <c r="L18" s="64"/>
      <c r="M18" s="64"/>
      <c r="N18" s="64"/>
      <c r="O18" s="64"/>
      <c r="P18" s="64"/>
      <c r="Q18" s="64"/>
      <c r="R18" s="64"/>
      <c r="S18" s="58">
        <f t="shared" si="0"/>
        <v>0</v>
      </c>
      <c r="T18" s="58">
        <f t="shared" si="1"/>
        <v>0</v>
      </c>
      <c r="U18" s="58">
        <f t="shared" si="2"/>
        <v>0</v>
      </c>
      <c r="V18" s="58">
        <f t="shared" si="3"/>
        <v>0</v>
      </c>
      <c r="W18" s="58">
        <f t="shared" si="4"/>
        <v>0</v>
      </c>
      <c r="X18" s="58">
        <f t="shared" si="5"/>
        <v>0</v>
      </c>
      <c r="Y18" s="58">
        <f t="shared" si="6"/>
        <v>0</v>
      </c>
      <c r="Z18" s="58">
        <f t="shared" si="7"/>
        <v>0</v>
      </c>
    </row>
    <row r="19" spans="2:26" ht="14.25" customHeight="1">
      <c r="B19" s="19" t="s">
        <v>103</v>
      </c>
      <c r="C19" s="52">
        <f>TIME(HOUR(E19),MINUTE(E19),SECOND(E19))</f>
        <v>0</v>
      </c>
      <c r="E19" s="53">
        <f>SUM(E15:E18)/1440</f>
        <v>0</v>
      </c>
      <c r="G19">
        <f t="shared" si="8"/>
        <v>0</v>
      </c>
      <c r="H19" s="65"/>
      <c r="I19" s="65"/>
      <c r="J19" s="63"/>
      <c r="K19" s="63"/>
      <c r="L19" s="64"/>
      <c r="M19" s="64"/>
      <c r="N19" s="64"/>
      <c r="O19" s="64"/>
      <c r="P19" s="64"/>
      <c r="Q19" s="64"/>
      <c r="R19" s="64"/>
      <c r="S19" s="58">
        <f t="shared" si="0"/>
        <v>0</v>
      </c>
      <c r="T19" s="58">
        <f t="shared" si="1"/>
        <v>0</v>
      </c>
      <c r="U19" s="58">
        <f t="shared" si="2"/>
        <v>0</v>
      </c>
      <c r="V19" s="58">
        <f t="shared" si="3"/>
        <v>0</v>
      </c>
      <c r="W19" s="58">
        <f t="shared" si="4"/>
        <v>0</v>
      </c>
      <c r="X19" s="58">
        <f t="shared" si="5"/>
        <v>0</v>
      </c>
      <c r="Y19" s="58">
        <f t="shared" si="6"/>
        <v>0</v>
      </c>
      <c r="Z19" s="58">
        <f t="shared" si="7"/>
        <v>0</v>
      </c>
    </row>
    <row r="20" spans="7:26" ht="14.25" customHeight="1">
      <c r="G20">
        <f t="shared" si="8"/>
        <v>0</v>
      </c>
      <c r="H20" s="65"/>
      <c r="I20" s="65"/>
      <c r="J20" s="63"/>
      <c r="K20" s="63"/>
      <c r="L20" s="64"/>
      <c r="M20" s="64"/>
      <c r="N20" s="64"/>
      <c r="O20" s="64"/>
      <c r="P20" s="64"/>
      <c r="Q20" s="64"/>
      <c r="R20" s="64"/>
      <c r="S20" s="58">
        <f t="shared" si="0"/>
        <v>0</v>
      </c>
      <c r="T20" s="58">
        <f t="shared" si="1"/>
        <v>0</v>
      </c>
      <c r="U20" s="58">
        <f t="shared" si="2"/>
        <v>0</v>
      </c>
      <c r="V20" s="58">
        <f t="shared" si="3"/>
        <v>0</v>
      </c>
      <c r="W20" s="58">
        <f t="shared" si="4"/>
        <v>0</v>
      </c>
      <c r="X20" s="58">
        <f t="shared" si="5"/>
        <v>0</v>
      </c>
      <c r="Y20" s="58">
        <f t="shared" si="6"/>
        <v>0</v>
      </c>
      <c r="Z20" s="58">
        <f t="shared" si="7"/>
        <v>0</v>
      </c>
    </row>
    <row r="21" spans="1:26" ht="12" customHeight="1">
      <c r="A21" s="19" t="s">
        <v>73</v>
      </c>
      <c r="G21">
        <f t="shared" si="8"/>
        <v>0</v>
      </c>
      <c r="H21" s="62"/>
      <c r="I21" s="62"/>
      <c r="J21" s="64"/>
      <c r="K21" s="64"/>
      <c r="L21" s="64"/>
      <c r="M21" s="64"/>
      <c r="N21" s="64"/>
      <c r="O21" s="64"/>
      <c r="P21" s="64"/>
      <c r="Q21" s="64"/>
      <c r="R21" s="64"/>
      <c r="S21" s="58">
        <f t="shared" si="0"/>
        <v>0</v>
      </c>
      <c r="T21" s="58">
        <f t="shared" si="1"/>
        <v>0</v>
      </c>
      <c r="U21" s="58">
        <f t="shared" si="2"/>
        <v>0</v>
      </c>
      <c r="V21" s="58">
        <f t="shared" si="3"/>
        <v>0</v>
      </c>
      <c r="W21" s="58">
        <f t="shared" si="4"/>
        <v>0</v>
      </c>
      <c r="X21" s="58">
        <f t="shared" si="5"/>
        <v>0</v>
      </c>
      <c r="Y21" s="58">
        <f t="shared" si="6"/>
        <v>0</v>
      </c>
      <c r="Z21" s="58">
        <f t="shared" si="7"/>
        <v>0</v>
      </c>
    </row>
    <row r="22" spans="1:26" ht="14.25" customHeight="1">
      <c r="A22" t="s">
        <v>114</v>
      </c>
      <c r="B22" s="61"/>
      <c r="C22" s="61"/>
      <c r="D22" s="41">
        <f>IF(B22-B18&lt;0,B22-B18+24,B22-B18)</f>
        <v>0</v>
      </c>
      <c r="E22" s="41">
        <f>((D22)*60)+(C22-C18)</f>
        <v>0</v>
      </c>
      <c r="G22">
        <f t="shared" si="8"/>
        <v>0</v>
      </c>
      <c r="H22" s="62"/>
      <c r="I22" s="62"/>
      <c r="J22" s="64"/>
      <c r="K22" s="64"/>
      <c r="L22" s="64"/>
      <c r="M22" s="64"/>
      <c r="N22" s="64"/>
      <c r="O22" s="64"/>
      <c r="P22" s="64"/>
      <c r="Q22" s="64"/>
      <c r="R22" s="64"/>
      <c r="S22" s="58">
        <f t="shared" si="0"/>
        <v>0</v>
      </c>
      <c r="T22" s="58">
        <f t="shared" si="1"/>
        <v>0</v>
      </c>
      <c r="U22" s="58">
        <f t="shared" si="2"/>
        <v>0</v>
      </c>
      <c r="V22" s="58">
        <f t="shared" si="3"/>
        <v>0</v>
      </c>
      <c r="W22" s="58">
        <f t="shared" si="4"/>
        <v>0</v>
      </c>
      <c r="X22" s="58">
        <f t="shared" si="5"/>
        <v>0</v>
      </c>
      <c r="Y22" s="58">
        <f t="shared" si="6"/>
        <v>0</v>
      </c>
      <c r="Z22" s="58">
        <f t="shared" si="7"/>
        <v>0</v>
      </c>
    </row>
    <row r="23" spans="1:26" ht="14.25" customHeight="1">
      <c r="A23" t="s">
        <v>116</v>
      </c>
      <c r="B23" s="61"/>
      <c r="C23" s="61"/>
      <c r="D23" s="41">
        <f aca="true" t="shared" si="11" ref="D23:D35">IF(B23-B22&lt;0,B23-B22+24,B23-B22)</f>
        <v>0</v>
      </c>
      <c r="E23" s="41">
        <f aca="true" t="shared" si="12" ref="E23:E35">(D23*60)+(C23-C22)</f>
        <v>0</v>
      </c>
      <c r="G23">
        <f t="shared" si="8"/>
        <v>0</v>
      </c>
      <c r="H23" s="62"/>
      <c r="I23" s="62"/>
      <c r="J23" s="66"/>
      <c r="K23" s="66"/>
      <c r="L23" s="66"/>
      <c r="M23" s="66"/>
      <c r="N23" s="66"/>
      <c r="O23" s="64"/>
      <c r="P23" s="64"/>
      <c r="Q23" s="64"/>
      <c r="R23" s="64"/>
      <c r="S23" s="58">
        <f t="shared" si="0"/>
        <v>0</v>
      </c>
      <c r="T23" s="58">
        <f t="shared" si="1"/>
        <v>0</v>
      </c>
      <c r="U23" s="58">
        <f t="shared" si="2"/>
        <v>0</v>
      </c>
      <c r="V23" s="58">
        <f t="shared" si="3"/>
        <v>0</v>
      </c>
      <c r="W23" s="58">
        <f t="shared" si="4"/>
        <v>0</v>
      </c>
      <c r="X23" s="58">
        <f t="shared" si="5"/>
        <v>0</v>
      </c>
      <c r="Y23" s="58">
        <f t="shared" si="6"/>
        <v>0</v>
      </c>
      <c r="Z23" s="58">
        <f t="shared" si="7"/>
        <v>0</v>
      </c>
    </row>
    <row r="24" spans="1:26" ht="14.25" customHeight="1">
      <c r="A24" t="s">
        <v>119</v>
      </c>
      <c r="B24" s="61"/>
      <c r="C24" s="61"/>
      <c r="D24" s="41">
        <f t="shared" si="11"/>
        <v>0</v>
      </c>
      <c r="E24" s="41">
        <f t="shared" si="12"/>
        <v>0</v>
      </c>
      <c r="G24">
        <f t="shared" si="8"/>
        <v>0</v>
      </c>
      <c r="H24" s="62"/>
      <c r="I24" s="62"/>
      <c r="J24" s="66"/>
      <c r="K24" s="66"/>
      <c r="L24" s="66"/>
      <c r="M24" s="66"/>
      <c r="N24" s="66"/>
      <c r="O24" s="64"/>
      <c r="P24" s="64"/>
      <c r="Q24" s="64"/>
      <c r="R24" s="64"/>
      <c r="S24" s="58">
        <f t="shared" si="0"/>
        <v>0</v>
      </c>
      <c r="T24" s="58">
        <f t="shared" si="1"/>
        <v>0</v>
      </c>
      <c r="U24" s="58">
        <f t="shared" si="2"/>
        <v>0</v>
      </c>
      <c r="V24" s="58">
        <f t="shared" si="3"/>
        <v>0</v>
      </c>
      <c r="W24" s="58">
        <f t="shared" si="4"/>
        <v>0</v>
      </c>
      <c r="X24" s="58">
        <f t="shared" si="5"/>
        <v>0</v>
      </c>
      <c r="Y24" s="58">
        <f t="shared" si="6"/>
        <v>0</v>
      </c>
      <c r="Z24" s="58">
        <f t="shared" si="7"/>
        <v>0</v>
      </c>
    </row>
    <row r="25" spans="1:26" ht="14.25" customHeight="1">
      <c r="A25" t="s">
        <v>124</v>
      </c>
      <c r="B25" s="61"/>
      <c r="C25" s="61"/>
      <c r="D25" s="41">
        <f t="shared" si="11"/>
        <v>0</v>
      </c>
      <c r="E25" s="41">
        <f t="shared" si="12"/>
        <v>0</v>
      </c>
      <c r="G25">
        <f t="shared" si="8"/>
        <v>0</v>
      </c>
      <c r="H25" s="62"/>
      <c r="I25" s="62"/>
      <c r="J25" s="66"/>
      <c r="K25" s="66"/>
      <c r="L25" s="66"/>
      <c r="M25" s="66"/>
      <c r="N25" s="66"/>
      <c r="O25" s="64"/>
      <c r="P25" s="64"/>
      <c r="Q25" s="64"/>
      <c r="R25" s="64"/>
      <c r="S25" s="58">
        <f t="shared" si="0"/>
        <v>0</v>
      </c>
      <c r="T25" s="58">
        <f t="shared" si="1"/>
        <v>0</v>
      </c>
      <c r="U25" s="58">
        <f t="shared" si="2"/>
        <v>0</v>
      </c>
      <c r="V25" s="58">
        <f t="shared" si="3"/>
        <v>0</v>
      </c>
      <c r="W25" s="58">
        <f t="shared" si="4"/>
        <v>0</v>
      </c>
      <c r="X25" s="58">
        <f t="shared" si="5"/>
        <v>0</v>
      </c>
      <c r="Y25" s="58">
        <f t="shared" si="6"/>
        <v>0</v>
      </c>
      <c r="Z25" s="58">
        <f t="shared" si="7"/>
        <v>0</v>
      </c>
    </row>
    <row r="26" spans="1:26" ht="14.25" customHeight="1">
      <c r="A26" t="s">
        <v>125</v>
      </c>
      <c r="B26" s="61"/>
      <c r="C26" s="61"/>
      <c r="D26" s="41">
        <f t="shared" si="11"/>
        <v>0</v>
      </c>
      <c r="E26" s="41">
        <f t="shared" si="12"/>
        <v>0</v>
      </c>
      <c r="G26">
        <f t="shared" si="8"/>
        <v>0</v>
      </c>
      <c r="H26" s="62"/>
      <c r="I26" s="62"/>
      <c r="J26" s="66"/>
      <c r="K26" s="66"/>
      <c r="L26" s="66"/>
      <c r="M26" s="66"/>
      <c r="N26" s="66"/>
      <c r="O26" s="64"/>
      <c r="P26" s="64"/>
      <c r="Q26" s="64"/>
      <c r="R26" s="64"/>
      <c r="S26" s="58">
        <f t="shared" si="0"/>
        <v>0</v>
      </c>
      <c r="T26" s="58">
        <f t="shared" si="1"/>
        <v>0</v>
      </c>
      <c r="U26" s="58">
        <f t="shared" si="2"/>
        <v>0</v>
      </c>
      <c r="V26" s="58">
        <f t="shared" si="3"/>
        <v>0</v>
      </c>
      <c r="W26" s="58">
        <f t="shared" si="4"/>
        <v>0</v>
      </c>
      <c r="X26" s="58">
        <f t="shared" si="5"/>
        <v>0</v>
      </c>
      <c r="Y26" s="58">
        <f t="shared" si="6"/>
        <v>0</v>
      </c>
      <c r="Z26" s="58">
        <f t="shared" si="7"/>
        <v>0</v>
      </c>
    </row>
    <row r="27" spans="1:26" ht="14.25" customHeight="1">
      <c r="A27" t="s">
        <v>126</v>
      </c>
      <c r="B27" s="61"/>
      <c r="C27" s="61"/>
      <c r="D27" s="41">
        <f t="shared" si="11"/>
        <v>0</v>
      </c>
      <c r="E27" s="41">
        <f t="shared" si="12"/>
        <v>0</v>
      </c>
      <c r="G27">
        <f t="shared" si="8"/>
        <v>0</v>
      </c>
      <c r="H27" s="62"/>
      <c r="I27" s="62"/>
      <c r="J27" s="66"/>
      <c r="K27" s="66"/>
      <c r="L27" s="66"/>
      <c r="M27" s="66"/>
      <c r="N27" s="66"/>
      <c r="O27" s="64"/>
      <c r="P27" s="64"/>
      <c r="Q27" s="64"/>
      <c r="R27" s="64"/>
      <c r="S27" s="58">
        <f t="shared" si="0"/>
        <v>0</v>
      </c>
      <c r="T27" s="58">
        <f t="shared" si="1"/>
        <v>0</v>
      </c>
      <c r="U27" s="58">
        <f t="shared" si="2"/>
        <v>0</v>
      </c>
      <c r="V27" s="58">
        <f t="shared" si="3"/>
        <v>0</v>
      </c>
      <c r="W27" s="58">
        <f t="shared" si="4"/>
        <v>0</v>
      </c>
      <c r="X27" s="58">
        <f t="shared" si="5"/>
        <v>0</v>
      </c>
      <c r="Y27" s="58">
        <f t="shared" si="6"/>
        <v>0</v>
      </c>
      <c r="Z27" s="58">
        <f t="shared" si="7"/>
        <v>0</v>
      </c>
    </row>
    <row r="28" spans="1:26" ht="14.25" customHeight="1">
      <c r="A28" t="s">
        <v>127</v>
      </c>
      <c r="B28" s="61"/>
      <c r="C28" s="61"/>
      <c r="D28" s="41">
        <f t="shared" si="11"/>
        <v>0</v>
      </c>
      <c r="E28" s="41">
        <f t="shared" si="12"/>
        <v>0</v>
      </c>
      <c r="G28">
        <f t="shared" si="8"/>
        <v>0</v>
      </c>
      <c r="H28" s="62"/>
      <c r="I28" s="62"/>
      <c r="J28" s="66"/>
      <c r="K28" s="66"/>
      <c r="L28" s="66"/>
      <c r="M28" s="66"/>
      <c r="N28" s="66"/>
      <c r="O28" s="64"/>
      <c r="P28" s="64"/>
      <c r="Q28" s="64"/>
      <c r="R28" s="64"/>
      <c r="S28" s="58">
        <f t="shared" si="0"/>
        <v>0</v>
      </c>
      <c r="T28" s="58">
        <f t="shared" si="1"/>
        <v>0</v>
      </c>
      <c r="U28" s="58">
        <f t="shared" si="2"/>
        <v>0</v>
      </c>
      <c r="V28" s="58">
        <f t="shared" si="3"/>
        <v>0</v>
      </c>
      <c r="W28" s="58">
        <f t="shared" si="4"/>
        <v>0</v>
      </c>
      <c r="X28" s="58">
        <f t="shared" si="5"/>
        <v>0</v>
      </c>
      <c r="Y28" s="58">
        <f t="shared" si="6"/>
        <v>0</v>
      </c>
      <c r="Z28" s="58">
        <f t="shared" si="7"/>
        <v>0</v>
      </c>
    </row>
    <row r="29" spans="1:26" ht="14.25" customHeight="1">
      <c r="A29" t="s">
        <v>128</v>
      </c>
      <c r="B29" s="61"/>
      <c r="C29" s="61"/>
      <c r="D29" s="41">
        <f t="shared" si="11"/>
        <v>0</v>
      </c>
      <c r="E29" s="41">
        <f t="shared" si="12"/>
        <v>0</v>
      </c>
      <c r="G29">
        <f t="shared" si="8"/>
        <v>0</v>
      </c>
      <c r="H29" s="62"/>
      <c r="I29" s="62"/>
      <c r="J29" s="66"/>
      <c r="K29" s="66"/>
      <c r="L29" s="66"/>
      <c r="M29" s="66"/>
      <c r="N29" s="66"/>
      <c r="O29" s="64"/>
      <c r="P29" s="64"/>
      <c r="Q29" s="64"/>
      <c r="R29" s="64"/>
      <c r="S29" s="58">
        <f t="shared" si="0"/>
        <v>0</v>
      </c>
      <c r="T29" s="58">
        <f t="shared" si="1"/>
        <v>0</v>
      </c>
      <c r="U29" s="58">
        <f t="shared" si="2"/>
        <v>0</v>
      </c>
      <c r="V29" s="58">
        <f t="shared" si="3"/>
        <v>0</v>
      </c>
      <c r="W29" s="58">
        <f t="shared" si="4"/>
        <v>0</v>
      </c>
      <c r="X29" s="58">
        <f t="shared" si="5"/>
        <v>0</v>
      </c>
      <c r="Y29" s="58">
        <f t="shared" si="6"/>
        <v>0</v>
      </c>
      <c r="Z29" s="58">
        <f t="shared" si="7"/>
        <v>0</v>
      </c>
    </row>
    <row r="30" spans="1:26" ht="14.25" customHeight="1">
      <c r="A30" t="s">
        <v>129</v>
      </c>
      <c r="B30" s="61"/>
      <c r="C30" s="61"/>
      <c r="D30" s="41">
        <f t="shared" si="11"/>
        <v>0</v>
      </c>
      <c r="E30" s="41">
        <f t="shared" si="12"/>
        <v>0</v>
      </c>
      <c r="G30">
        <f t="shared" si="8"/>
        <v>0</v>
      </c>
      <c r="H30" s="62"/>
      <c r="I30" s="62"/>
      <c r="J30" s="66"/>
      <c r="K30" s="66"/>
      <c r="L30" s="66"/>
      <c r="M30" s="66"/>
      <c r="N30" s="66"/>
      <c r="O30" s="64"/>
      <c r="P30" s="64"/>
      <c r="Q30" s="64"/>
      <c r="R30" s="64"/>
      <c r="S30" s="58">
        <f t="shared" si="0"/>
        <v>0</v>
      </c>
      <c r="T30" s="58">
        <f t="shared" si="1"/>
        <v>0</v>
      </c>
      <c r="U30" s="58">
        <f t="shared" si="2"/>
        <v>0</v>
      </c>
      <c r="V30" s="58">
        <f t="shared" si="3"/>
        <v>0</v>
      </c>
      <c r="W30" s="58">
        <f t="shared" si="4"/>
        <v>0</v>
      </c>
      <c r="X30" s="58">
        <f t="shared" si="5"/>
        <v>0</v>
      </c>
      <c r="Y30" s="58">
        <f t="shared" si="6"/>
        <v>0</v>
      </c>
      <c r="Z30" s="58">
        <f t="shared" si="7"/>
        <v>0</v>
      </c>
    </row>
    <row r="31" spans="1:26" ht="14.25" customHeight="1">
      <c r="A31" t="s">
        <v>130</v>
      </c>
      <c r="B31" s="61"/>
      <c r="C31" s="61"/>
      <c r="D31" s="41">
        <f t="shared" si="11"/>
        <v>0</v>
      </c>
      <c r="E31" s="41">
        <f t="shared" si="12"/>
        <v>0</v>
      </c>
      <c r="G31">
        <f t="shared" si="8"/>
        <v>0</v>
      </c>
      <c r="H31" s="62"/>
      <c r="I31" s="62"/>
      <c r="J31" s="66"/>
      <c r="K31" s="66"/>
      <c r="L31" s="66"/>
      <c r="M31" s="66"/>
      <c r="N31" s="66"/>
      <c r="O31" s="64"/>
      <c r="P31" s="64"/>
      <c r="Q31" s="64"/>
      <c r="R31" s="64"/>
      <c r="S31" s="58">
        <f t="shared" si="0"/>
        <v>0</v>
      </c>
      <c r="T31" s="58">
        <f t="shared" si="1"/>
        <v>0</v>
      </c>
      <c r="U31" s="58">
        <f t="shared" si="2"/>
        <v>0</v>
      </c>
      <c r="V31" s="58">
        <f t="shared" si="3"/>
        <v>0</v>
      </c>
      <c r="W31" s="58">
        <f t="shared" si="4"/>
        <v>0</v>
      </c>
      <c r="X31" s="58">
        <f t="shared" si="5"/>
        <v>0</v>
      </c>
      <c r="Y31" s="58">
        <f t="shared" si="6"/>
        <v>0</v>
      </c>
      <c r="Z31" s="58">
        <f t="shared" si="7"/>
        <v>0</v>
      </c>
    </row>
    <row r="32" spans="1:26" ht="14.25" customHeight="1">
      <c r="A32" t="s">
        <v>131</v>
      </c>
      <c r="B32" s="61"/>
      <c r="C32" s="61"/>
      <c r="D32" s="41">
        <f t="shared" si="11"/>
        <v>0</v>
      </c>
      <c r="E32" s="41">
        <f t="shared" si="12"/>
        <v>0</v>
      </c>
      <c r="G32">
        <f t="shared" si="8"/>
        <v>0</v>
      </c>
      <c r="H32" s="62"/>
      <c r="I32" s="62"/>
      <c r="J32" s="66"/>
      <c r="K32" s="66"/>
      <c r="L32" s="66"/>
      <c r="M32" s="66"/>
      <c r="N32" s="66"/>
      <c r="O32" s="64"/>
      <c r="P32" s="64"/>
      <c r="Q32" s="64"/>
      <c r="R32" s="64"/>
      <c r="S32" s="58">
        <f t="shared" si="0"/>
        <v>0</v>
      </c>
      <c r="T32" s="58">
        <f t="shared" si="1"/>
        <v>0</v>
      </c>
      <c r="U32" s="58">
        <f t="shared" si="2"/>
        <v>0</v>
      </c>
      <c r="V32" s="58">
        <f t="shared" si="3"/>
        <v>0</v>
      </c>
      <c r="W32" s="58">
        <f t="shared" si="4"/>
        <v>0</v>
      </c>
      <c r="X32" s="58">
        <f t="shared" si="5"/>
        <v>0</v>
      </c>
      <c r="Y32" s="58">
        <f t="shared" si="6"/>
        <v>0</v>
      </c>
      <c r="Z32" s="58">
        <f t="shared" si="7"/>
        <v>0</v>
      </c>
    </row>
    <row r="33" spans="1:18" ht="14.25" customHeight="1">
      <c r="A33" t="s">
        <v>132</v>
      </c>
      <c r="B33" s="61"/>
      <c r="C33" s="61"/>
      <c r="D33" s="41">
        <f t="shared" si="11"/>
        <v>0</v>
      </c>
      <c r="E33" s="41">
        <f t="shared" si="12"/>
        <v>0</v>
      </c>
      <c r="H33" s="67" t="s">
        <v>178</v>
      </c>
      <c r="I33" s="67"/>
      <c r="J33" s="67"/>
      <c r="K33" s="67"/>
      <c r="L33">
        <f>SUM(T14:T32)</f>
        <v>0</v>
      </c>
      <c r="M33">
        <f>SUM(U14:U32)</f>
        <v>0</v>
      </c>
      <c r="N33">
        <f>SUM(V14:V32)</f>
        <v>0</v>
      </c>
      <c r="O33">
        <f>SUM(W14:W32)</f>
        <v>0</v>
      </c>
      <c r="P33">
        <f>SUM(X14:X32)</f>
        <v>0</v>
      </c>
      <c r="Q33" s="58">
        <f>SUM(Y14:Y32)</f>
        <v>0</v>
      </c>
      <c r="R33">
        <f>SUM(Z14:Z32)</f>
        <v>0</v>
      </c>
    </row>
    <row r="34" spans="1:5" ht="14.25" customHeight="1">
      <c r="A34" t="s">
        <v>133</v>
      </c>
      <c r="B34" s="61"/>
      <c r="C34" s="61"/>
      <c r="D34" s="41">
        <f t="shared" si="11"/>
        <v>0</v>
      </c>
      <c r="E34" s="41">
        <f t="shared" si="12"/>
        <v>0</v>
      </c>
    </row>
    <row r="35" spans="1:5" ht="14.25" customHeight="1">
      <c r="A35" t="s">
        <v>134</v>
      </c>
      <c r="B35" s="61"/>
      <c r="C35" s="61"/>
      <c r="D35" s="41">
        <f t="shared" si="11"/>
        <v>0</v>
      </c>
      <c r="E35" s="41">
        <f t="shared" si="12"/>
        <v>0</v>
      </c>
    </row>
    <row r="36" spans="2:5" ht="14.25" customHeight="1">
      <c r="B36" s="19" t="s">
        <v>103</v>
      </c>
      <c r="C36" s="52">
        <f>TIME(HOUR(E36),MINUTE(E36),SECOND(E36))</f>
        <v>0</v>
      </c>
      <c r="E36" s="53">
        <f>SUM(E23:E35)/1440</f>
        <v>0</v>
      </c>
    </row>
    <row r="38" ht="12" customHeight="1">
      <c r="A38" s="19" t="s">
        <v>74</v>
      </c>
    </row>
    <row r="39" spans="1:5" ht="14.25" customHeight="1">
      <c r="A39" s="7" t="s">
        <v>114</v>
      </c>
      <c r="B39" s="61"/>
      <c r="C39" s="61"/>
      <c r="D39" s="41">
        <f>IF(B39-B35&lt;0,B39-B35+24,B39-B35)</f>
        <v>0</v>
      </c>
      <c r="E39" s="41">
        <f>((D39)*60)+(C39-C35)</f>
        <v>0</v>
      </c>
    </row>
    <row r="40" spans="1:5" ht="14.25" customHeight="1">
      <c r="A40" t="s">
        <v>137</v>
      </c>
      <c r="B40" s="61"/>
      <c r="C40" s="61"/>
      <c r="D40" s="41">
        <f aca="true" t="shared" si="13" ref="D40:D55">IF(B40-B39&lt;0,B40-B39+24,B40-B39)</f>
        <v>0</v>
      </c>
      <c r="E40" s="41">
        <f aca="true" t="shared" si="14" ref="E40:E55">(D40*60)+(C40-C39)</f>
        <v>0</v>
      </c>
    </row>
    <row r="41" spans="1:5" ht="14.25" customHeight="1">
      <c r="A41" t="s">
        <v>138</v>
      </c>
      <c r="B41" s="61"/>
      <c r="C41" s="61"/>
      <c r="D41" s="41">
        <f t="shared" si="13"/>
        <v>0</v>
      </c>
      <c r="E41" s="41">
        <f t="shared" si="14"/>
        <v>0</v>
      </c>
    </row>
    <row r="42" spans="1:5" ht="14.25" customHeight="1">
      <c r="A42" t="s">
        <v>139</v>
      </c>
      <c r="B42" s="61"/>
      <c r="C42" s="61"/>
      <c r="D42" s="41">
        <f t="shared" si="13"/>
        <v>0</v>
      </c>
      <c r="E42" s="41">
        <f t="shared" si="14"/>
        <v>0</v>
      </c>
    </row>
    <row r="43" spans="1:5" ht="14.25" customHeight="1">
      <c r="A43" t="s">
        <v>140</v>
      </c>
      <c r="B43" s="61"/>
      <c r="C43" s="61"/>
      <c r="D43" s="41">
        <f t="shared" si="13"/>
        <v>0</v>
      </c>
      <c r="E43" s="41">
        <f t="shared" si="14"/>
        <v>0</v>
      </c>
    </row>
    <row r="44" spans="1:5" ht="14.25" customHeight="1">
      <c r="A44" t="s">
        <v>141</v>
      </c>
      <c r="B44" s="61"/>
      <c r="C44" s="61"/>
      <c r="D44" s="41">
        <f t="shared" si="13"/>
        <v>0</v>
      </c>
      <c r="E44" s="41">
        <f t="shared" si="14"/>
        <v>0</v>
      </c>
    </row>
    <row r="45" spans="1:5" ht="14.25" customHeight="1">
      <c r="A45" t="s">
        <v>142</v>
      </c>
      <c r="B45" s="61"/>
      <c r="C45" s="61"/>
      <c r="D45" s="41">
        <f t="shared" si="13"/>
        <v>0</v>
      </c>
      <c r="E45" s="41">
        <f t="shared" si="14"/>
        <v>0</v>
      </c>
    </row>
    <row r="46" spans="1:5" ht="14.25" customHeight="1">
      <c r="A46" t="s">
        <v>143</v>
      </c>
      <c r="B46" s="61"/>
      <c r="C46" s="61"/>
      <c r="D46" s="41">
        <f t="shared" si="13"/>
        <v>0</v>
      </c>
      <c r="E46" s="41">
        <f t="shared" si="14"/>
        <v>0</v>
      </c>
    </row>
    <row r="47" spans="1:5" ht="14.25" customHeight="1">
      <c r="A47" t="s">
        <v>144</v>
      </c>
      <c r="B47" s="61"/>
      <c r="C47" s="61"/>
      <c r="D47" s="41">
        <f t="shared" si="13"/>
        <v>0</v>
      </c>
      <c r="E47" s="41">
        <f t="shared" si="14"/>
        <v>0</v>
      </c>
    </row>
    <row r="48" spans="1:5" ht="14.25" customHeight="1">
      <c r="A48" t="s">
        <v>145</v>
      </c>
      <c r="B48" s="61"/>
      <c r="C48" s="61"/>
      <c r="D48" s="41">
        <f t="shared" si="13"/>
        <v>0</v>
      </c>
      <c r="E48" s="41">
        <f t="shared" si="14"/>
        <v>0</v>
      </c>
    </row>
    <row r="49" spans="1:5" ht="14.25" customHeight="1">
      <c r="A49" t="s">
        <v>146</v>
      </c>
      <c r="B49" s="61"/>
      <c r="C49" s="61"/>
      <c r="D49" s="41">
        <f t="shared" si="13"/>
        <v>0</v>
      </c>
      <c r="E49" s="41">
        <f t="shared" si="14"/>
        <v>0</v>
      </c>
    </row>
    <row r="50" spans="1:5" ht="14.25" customHeight="1">
      <c r="A50" t="s">
        <v>147</v>
      </c>
      <c r="B50" s="61"/>
      <c r="C50" s="61"/>
      <c r="D50" s="41">
        <f t="shared" si="13"/>
        <v>0</v>
      </c>
      <c r="E50" s="41">
        <f t="shared" si="14"/>
        <v>0</v>
      </c>
    </row>
    <row r="51" spans="1:5" ht="14.25" customHeight="1">
      <c r="A51" t="s">
        <v>148</v>
      </c>
      <c r="B51" s="61"/>
      <c r="C51" s="61"/>
      <c r="D51" s="41">
        <f t="shared" si="13"/>
        <v>0</v>
      </c>
      <c r="E51" s="41">
        <f t="shared" si="14"/>
        <v>0</v>
      </c>
    </row>
    <row r="52" spans="1:5" ht="14.25" customHeight="1">
      <c r="A52" t="s">
        <v>149</v>
      </c>
      <c r="B52" s="61"/>
      <c r="C52" s="61"/>
      <c r="D52" s="41">
        <f t="shared" si="13"/>
        <v>0</v>
      </c>
      <c r="E52" s="41">
        <f t="shared" si="14"/>
        <v>0</v>
      </c>
    </row>
    <row r="53" spans="1:5" ht="14.25" customHeight="1">
      <c r="A53" t="s">
        <v>150</v>
      </c>
      <c r="B53" s="61"/>
      <c r="C53" s="61"/>
      <c r="D53" s="41">
        <f t="shared" si="13"/>
        <v>0</v>
      </c>
      <c r="E53" s="41">
        <f t="shared" si="14"/>
        <v>0</v>
      </c>
    </row>
    <row r="54" spans="1:5" ht="14.25" customHeight="1">
      <c r="A54" t="s">
        <v>151</v>
      </c>
      <c r="B54" s="61"/>
      <c r="C54" s="61"/>
      <c r="D54" s="41">
        <f t="shared" si="13"/>
        <v>0</v>
      </c>
      <c r="E54" s="41">
        <f t="shared" si="14"/>
        <v>0</v>
      </c>
    </row>
    <row r="55" spans="1:5" ht="14.25" customHeight="1">
      <c r="A55" t="s">
        <v>152</v>
      </c>
      <c r="B55" s="61"/>
      <c r="C55" s="61"/>
      <c r="D55" s="41">
        <f t="shared" si="13"/>
        <v>0</v>
      </c>
      <c r="E55" s="41">
        <f t="shared" si="14"/>
        <v>0</v>
      </c>
    </row>
    <row r="56" spans="2:5" ht="14.25" customHeight="1">
      <c r="B56" s="19" t="s">
        <v>103</v>
      </c>
      <c r="C56" s="52">
        <f>TIME(HOUR(E56),MINUTE(E56),SECOND(E56))</f>
        <v>0</v>
      </c>
      <c r="E56" s="53">
        <f>SUM(E40:E55)/1440</f>
        <v>0</v>
      </c>
    </row>
    <row r="57" ht="14.25" customHeight="1">
      <c r="C57" s="19"/>
    </row>
    <row r="58" ht="12" customHeight="1">
      <c r="A58" s="19" t="s">
        <v>75</v>
      </c>
    </row>
    <row r="59" spans="1:8" ht="14.25" customHeight="1">
      <c r="A59" t="s">
        <v>114</v>
      </c>
      <c r="B59" s="61"/>
      <c r="C59" s="61"/>
      <c r="D59" s="41">
        <f>IF(B59-B55&lt;0,B59-B55+24,B59-B55)</f>
        <v>0</v>
      </c>
      <c r="E59" s="41">
        <f>(D59*60)+(C59-C55)</f>
        <v>0</v>
      </c>
      <c r="H59">
        <f aca="true" t="shared" si="15" ref="H59:H64">IF(S32&gt;0,CONCATENATE(H32,",",J32,",",S32),"")</f>
      </c>
    </row>
    <row r="60" spans="1:8" ht="14.25" customHeight="1">
      <c r="A60" t="s">
        <v>153</v>
      </c>
      <c r="B60" s="61"/>
      <c r="C60" s="61"/>
      <c r="D60" s="41">
        <f aca="true" t="shared" si="16" ref="D60:D69">IF(B60-B59&lt;0,B60-B59+24,B60-B59)</f>
        <v>0</v>
      </c>
      <c r="E60" s="41">
        <f aca="true" t="shared" si="17" ref="E60:E69">(D60*60)+(C60-C59)</f>
        <v>0</v>
      </c>
      <c r="H60">
        <f t="shared" si="15"/>
      </c>
    </row>
    <row r="61" spans="1:8" ht="14.25" customHeight="1">
      <c r="A61" t="s">
        <v>154</v>
      </c>
      <c r="B61" s="61"/>
      <c r="C61" s="61"/>
      <c r="D61" s="41">
        <f t="shared" si="16"/>
        <v>0</v>
      </c>
      <c r="E61" s="41">
        <f t="shared" si="17"/>
        <v>0</v>
      </c>
      <c r="H61">
        <f t="shared" si="15"/>
      </c>
    </row>
    <row r="62" spans="1:8" ht="14.25" customHeight="1">
      <c r="A62" t="s">
        <v>155</v>
      </c>
      <c r="B62" s="61"/>
      <c r="C62" s="61"/>
      <c r="D62" s="41">
        <f t="shared" si="16"/>
        <v>0</v>
      </c>
      <c r="E62" s="41">
        <f t="shared" si="17"/>
        <v>0</v>
      </c>
      <c r="H62">
        <f t="shared" si="15"/>
      </c>
    </row>
    <row r="63" spans="1:8" ht="14.25" customHeight="1">
      <c r="A63" t="s">
        <v>156</v>
      </c>
      <c r="B63" s="61"/>
      <c r="C63" s="61"/>
      <c r="D63" s="41">
        <f t="shared" si="16"/>
        <v>0</v>
      </c>
      <c r="E63" s="41">
        <f t="shared" si="17"/>
        <v>0</v>
      </c>
      <c r="H63">
        <f t="shared" si="15"/>
      </c>
    </row>
    <row r="64" spans="1:8" ht="14.25" customHeight="1">
      <c r="A64" t="s">
        <v>157</v>
      </c>
      <c r="B64" s="61"/>
      <c r="C64" s="61"/>
      <c r="D64" s="41">
        <f t="shared" si="16"/>
        <v>0</v>
      </c>
      <c r="E64" s="41">
        <f t="shared" si="17"/>
        <v>0</v>
      </c>
      <c r="H64">
        <f t="shared" si="15"/>
      </c>
    </row>
    <row r="65" spans="1:5" ht="14.25" customHeight="1">
      <c r="A65" t="s">
        <v>158</v>
      </c>
      <c r="B65" s="61"/>
      <c r="C65" s="61"/>
      <c r="D65" s="41">
        <f t="shared" si="16"/>
        <v>0</v>
      </c>
      <c r="E65" s="41">
        <f t="shared" si="17"/>
        <v>0</v>
      </c>
    </row>
    <row r="66" spans="1:5" ht="14.25" customHeight="1">
      <c r="A66" t="s">
        <v>159</v>
      </c>
      <c r="B66" s="61"/>
      <c r="C66" s="61"/>
      <c r="D66" s="41">
        <f t="shared" si="16"/>
        <v>0</v>
      </c>
      <c r="E66" s="41">
        <f t="shared" si="17"/>
        <v>0</v>
      </c>
    </row>
    <row r="67" spans="1:5" ht="14.25" customHeight="1">
      <c r="A67" t="s">
        <v>160</v>
      </c>
      <c r="B67" s="61"/>
      <c r="C67" s="61"/>
      <c r="D67" s="41">
        <f t="shared" si="16"/>
        <v>0</v>
      </c>
      <c r="E67" s="41">
        <f t="shared" si="17"/>
        <v>0</v>
      </c>
    </row>
    <row r="68" spans="1:5" ht="14.25" customHeight="1">
      <c r="A68" t="s">
        <v>161</v>
      </c>
      <c r="B68" s="61"/>
      <c r="C68" s="61"/>
      <c r="D68" s="41">
        <f t="shared" si="16"/>
        <v>0</v>
      </c>
      <c r="E68" s="41">
        <f t="shared" si="17"/>
        <v>0</v>
      </c>
    </row>
    <row r="69" spans="1:5" ht="14.25" customHeight="1">
      <c r="A69" t="s">
        <v>162</v>
      </c>
      <c r="B69" s="61"/>
      <c r="C69" s="61"/>
      <c r="D69" s="41">
        <f t="shared" si="16"/>
        <v>0</v>
      </c>
      <c r="E69" s="41">
        <f t="shared" si="17"/>
        <v>0</v>
      </c>
    </row>
    <row r="70" spans="2:5" ht="14.25" customHeight="1">
      <c r="B70" s="19" t="s">
        <v>103</v>
      </c>
      <c r="C70" s="52">
        <f>TIME(HOUR(E70),MINUTE(E70),SECOND(E70))</f>
        <v>0</v>
      </c>
      <c r="E70" s="53">
        <f>SUM(E60:E69)/1440</f>
        <v>0</v>
      </c>
    </row>
    <row r="72" ht="12" customHeight="1">
      <c r="A72" s="19" t="s">
        <v>76</v>
      </c>
    </row>
    <row r="73" spans="1:5" ht="14.25" customHeight="1">
      <c r="A73" t="s">
        <v>114</v>
      </c>
      <c r="B73" s="61"/>
      <c r="C73" s="61"/>
      <c r="D73" s="41">
        <f>IF(B73-B69&lt;0,B73-B69+24,B73-B69)</f>
        <v>0</v>
      </c>
      <c r="E73" s="41">
        <f>(D73*60)+(C73-C69)</f>
        <v>0</v>
      </c>
    </row>
    <row r="74" spans="1:5" ht="14.25" customHeight="1">
      <c r="A74" t="s">
        <v>163</v>
      </c>
      <c r="B74" s="61"/>
      <c r="C74" s="61"/>
      <c r="D74" s="41">
        <f aca="true" t="shared" si="18" ref="D74:D77">IF(B74-B73&lt;0,B74-B73+24,B74-B73)</f>
        <v>0</v>
      </c>
      <c r="E74" s="41">
        <f aca="true" t="shared" si="19" ref="E74:E77">(D74*60)+(C74-C73)</f>
        <v>0</v>
      </c>
    </row>
    <row r="75" spans="1:5" ht="14.25" customHeight="1">
      <c r="A75" t="s">
        <v>164</v>
      </c>
      <c r="B75" s="61"/>
      <c r="C75" s="61"/>
      <c r="D75" s="41">
        <f t="shared" si="18"/>
        <v>0</v>
      </c>
      <c r="E75" s="41">
        <f t="shared" si="19"/>
        <v>0</v>
      </c>
    </row>
    <row r="76" spans="1:5" ht="14.25" customHeight="1">
      <c r="A76" t="s">
        <v>165</v>
      </c>
      <c r="B76" s="61"/>
      <c r="C76" s="61"/>
      <c r="D76" s="41">
        <f t="shared" si="18"/>
        <v>0</v>
      </c>
      <c r="E76" s="41">
        <f t="shared" si="19"/>
        <v>0</v>
      </c>
    </row>
    <row r="77" spans="1:5" ht="14.25" customHeight="1">
      <c r="A77" t="s">
        <v>166</v>
      </c>
      <c r="B77" s="61"/>
      <c r="C77" s="61"/>
      <c r="D77" s="41">
        <f t="shared" si="18"/>
        <v>0</v>
      </c>
      <c r="E77" s="41">
        <f t="shared" si="19"/>
        <v>0</v>
      </c>
    </row>
    <row r="78" spans="2:9" ht="14.25" customHeight="1">
      <c r="B78" s="19" t="s">
        <v>103</v>
      </c>
      <c r="C78" s="52">
        <f>TIME(HOUR(E78),MINUTE(E78),SECOND(E78))</f>
        <v>0</v>
      </c>
      <c r="E78" s="53">
        <f>SUM(E74:E77)/1440</f>
        <v>0</v>
      </c>
      <c r="H78" s="56"/>
      <c r="I78" s="56"/>
    </row>
    <row r="80" spans="1:5" ht="14.25" customHeight="1">
      <c r="A80" s="19" t="s">
        <v>167</v>
      </c>
      <c r="C80" s="68">
        <f>TIME(HOUR(E80),MINUTE(E80),SECOND(E80))</f>
        <v>0</v>
      </c>
      <c r="E80" s="57">
        <f>E78+E70+E56+E36+E19</f>
        <v>0</v>
      </c>
    </row>
    <row r="81" spans="1:5" ht="14.25" customHeight="1">
      <c r="A81" s="19" t="s">
        <v>168</v>
      </c>
      <c r="C81" s="69">
        <f>E73+E59+E39+E22</f>
        <v>0</v>
      </c>
      <c r="E81" s="58">
        <f>E73+E59+E39+E22</f>
        <v>0</v>
      </c>
    </row>
    <row r="82" spans="1:5" ht="14.25" customHeight="1">
      <c r="A82" s="19" t="s">
        <v>169</v>
      </c>
      <c r="B82" s="19"/>
      <c r="C82" s="68">
        <f>TIME(HOUR(E82),MINUTE(E82),SECOND(E82))</f>
        <v>0</v>
      </c>
      <c r="E82" s="57">
        <f>C80+TIME(0,C81,0)</f>
        <v>0</v>
      </c>
    </row>
    <row r="84" spans="1:2" ht="14.25" customHeight="1">
      <c r="A84" t="s">
        <v>72</v>
      </c>
      <c r="B84" s="41">
        <f>(SUM(E15:E18))</f>
        <v>0</v>
      </c>
    </row>
    <row r="85" spans="1:2" ht="14.25" customHeight="1">
      <c r="A85" t="s">
        <v>73</v>
      </c>
      <c r="B85" s="41">
        <f>SUM(E23:E35)</f>
        <v>0</v>
      </c>
    </row>
    <row r="86" spans="1:2" ht="14.25" customHeight="1">
      <c r="A86" t="s">
        <v>74</v>
      </c>
      <c r="B86" s="41">
        <f>SUM(E40:E55)</f>
        <v>0</v>
      </c>
    </row>
    <row r="87" spans="1:2" ht="14.25" customHeight="1">
      <c r="A87" t="s">
        <v>75</v>
      </c>
      <c r="B87" s="41">
        <f>SUM(E60:E69)</f>
        <v>0</v>
      </c>
    </row>
    <row r="88" spans="1:2" ht="14.25" customHeight="1">
      <c r="A88" t="s">
        <v>75</v>
      </c>
      <c r="B88" s="41">
        <f>SUM(E74:E77)</f>
        <v>0</v>
      </c>
    </row>
    <row r="89" spans="1:2" ht="14.25" customHeight="1">
      <c r="A89" t="s">
        <v>168</v>
      </c>
      <c r="B89" s="41">
        <f>E73+E59+E39+E22</f>
        <v>0</v>
      </c>
    </row>
    <row r="90" ht="14.25" customHeight="1">
      <c r="B90" s="41"/>
    </row>
    <row r="91" ht="14.25" customHeight="1">
      <c r="B91" s="41"/>
    </row>
    <row r="92" ht="14.25" customHeight="1">
      <c r="B92" s="41"/>
    </row>
    <row r="93" ht="14.25" customHeight="1">
      <c r="B93" s="41"/>
    </row>
    <row r="94" ht="14.25" customHeight="1">
      <c r="B94" s="41"/>
    </row>
    <row r="95" ht="14.25" customHeight="1">
      <c r="B95" s="41"/>
    </row>
    <row r="96" ht="14.25" customHeight="1">
      <c r="B96" s="41"/>
    </row>
    <row r="97" ht="14.25" customHeight="1">
      <c r="B97" s="41"/>
    </row>
    <row r="98" ht="14.25" customHeight="1">
      <c r="B98" s="41"/>
    </row>
    <row r="99" ht="14.25" customHeight="1">
      <c r="B99" s="41"/>
    </row>
    <row r="100" ht="14.25" customHeight="1">
      <c r="B100" s="41"/>
    </row>
    <row r="101" ht="14.25" customHeight="1">
      <c r="B101" s="41"/>
    </row>
    <row r="102" ht="14.25" customHeight="1">
      <c r="B102" s="41"/>
    </row>
    <row r="103" ht="14.25" customHeight="1">
      <c r="B103" s="41"/>
    </row>
    <row r="104" ht="14.25" customHeight="1">
      <c r="B104" s="41"/>
    </row>
    <row r="105" ht="14.25" customHeight="1">
      <c r="B105" s="41"/>
    </row>
    <row r="106" spans="1:10" ht="14.25" customHeight="1">
      <c r="A106" s="57" t="str">
        <f>CONCATENATE("1,",Info!B27,",",Info!C37,"-",Info!D37,"-",Info!E37,",",Info!B38,",",Info!B39,",",A111,",",A114,",",Info!B28,",",Info!B29,",0,",Info!B34)</f>
        <v>1,,2024--,0,,:,0:0,British,,0,</v>
      </c>
      <c r="H106">
        <f aca="true" t="shared" si="20" ref="H106:H126">IF(S14&gt;0,CONCATENATE(H14,",",J14,",",S14),"")</f>
      </c>
      <c r="J106">
        <f>IF(H106&lt;&gt;"",H106,"")</f>
      </c>
    </row>
    <row r="107" spans="8:10" ht="14.25" customHeight="1">
      <c r="H107">
        <f t="shared" si="20"/>
      </c>
      <c r="J107">
        <f aca="true" t="shared" si="21" ref="J107:J126">IF(H107&lt;&gt;"",CONCATENATE(J106,";",H107),J106)</f>
      </c>
    </row>
    <row r="108" spans="8:10" ht="14.25" customHeight="1">
      <c r="H108">
        <f t="shared" si="20"/>
      </c>
      <c r="J108">
        <f t="shared" si="21"/>
      </c>
    </row>
    <row r="109" spans="8:10" ht="14.25" customHeight="1">
      <c r="H109">
        <f t="shared" si="20"/>
      </c>
      <c r="J109">
        <f t="shared" si="21"/>
      </c>
    </row>
    <row r="110" spans="8:10" ht="14.25" customHeight="1">
      <c r="H110">
        <f t="shared" si="20"/>
      </c>
      <c r="J110">
        <f t="shared" si="21"/>
      </c>
    </row>
    <row r="111" spans="1:10" ht="14.25" customHeight="1">
      <c r="A111" t="str">
        <f>CONCATENATE(B77,":",C77)</f>
        <v>:</v>
      </c>
      <c r="H111">
        <f t="shared" si="20"/>
      </c>
      <c r="J111">
        <f t="shared" si="21"/>
      </c>
    </row>
    <row r="112" spans="1:10" ht="14.25" customHeight="1">
      <c r="A112" s="58">
        <f>HOUR(C82)</f>
        <v>0</v>
      </c>
      <c r="H112">
        <f t="shared" si="20"/>
      </c>
      <c r="J112">
        <f t="shared" si="21"/>
      </c>
    </row>
    <row r="113" spans="1:10" ht="14.25" customHeight="1">
      <c r="A113" s="58">
        <f>MINUTE(C82)</f>
        <v>0</v>
      </c>
      <c r="H113">
        <f t="shared" si="20"/>
      </c>
      <c r="J113">
        <f t="shared" si="21"/>
      </c>
    </row>
    <row r="114" spans="1:10" ht="14.25" customHeight="1">
      <c r="A114" t="str">
        <f>CONCATENATE(A112,":",A113)</f>
        <v>0:0</v>
      </c>
      <c r="H114">
        <f t="shared" si="20"/>
      </c>
      <c r="J114">
        <f t="shared" si="21"/>
      </c>
    </row>
    <row r="115" spans="8:10" ht="14.25" customHeight="1">
      <c r="H115">
        <f t="shared" si="20"/>
      </c>
      <c r="J115">
        <f t="shared" si="21"/>
      </c>
    </row>
    <row r="116" spans="8:10" ht="14.25" customHeight="1">
      <c r="H116">
        <f t="shared" si="20"/>
      </c>
      <c r="J116">
        <f t="shared" si="21"/>
      </c>
    </row>
    <row r="117" spans="8:10" ht="14.25" customHeight="1">
      <c r="H117">
        <f t="shared" si="20"/>
      </c>
      <c r="J117">
        <f t="shared" si="21"/>
      </c>
    </row>
    <row r="118" spans="8:10" ht="14.25" customHeight="1">
      <c r="H118">
        <f t="shared" si="20"/>
      </c>
      <c r="J118">
        <f t="shared" si="21"/>
      </c>
    </row>
    <row r="119" spans="8:10" ht="14.25" customHeight="1">
      <c r="H119">
        <f t="shared" si="20"/>
      </c>
      <c r="J119">
        <f t="shared" si="21"/>
      </c>
    </row>
    <row r="120" spans="8:10" ht="14.25" customHeight="1">
      <c r="H120">
        <f t="shared" si="20"/>
      </c>
      <c r="J120">
        <f t="shared" si="21"/>
      </c>
    </row>
    <row r="121" spans="8:10" ht="14.25" customHeight="1">
      <c r="H121">
        <f t="shared" si="20"/>
      </c>
      <c r="J121">
        <f t="shared" si="21"/>
      </c>
    </row>
    <row r="122" spans="8:10" ht="14.25" customHeight="1">
      <c r="H122">
        <f t="shared" si="20"/>
      </c>
      <c r="J122">
        <f t="shared" si="21"/>
      </c>
    </row>
    <row r="123" spans="8:10" ht="14.25" customHeight="1">
      <c r="H123">
        <f t="shared" si="20"/>
      </c>
      <c r="J123">
        <f t="shared" si="21"/>
      </c>
    </row>
    <row r="124" spans="8:10" ht="14.25" customHeight="1">
      <c r="H124">
        <f t="shared" si="20"/>
      </c>
      <c r="J124">
        <f t="shared" si="21"/>
      </c>
    </row>
    <row r="125" spans="8:10" ht="14.25" customHeight="1">
      <c r="H125">
        <f t="shared" si="20"/>
      </c>
      <c r="J125">
        <f t="shared" si="21"/>
      </c>
    </row>
    <row r="126" spans="8:10" ht="14.25" customHeight="1">
      <c r="H126">
        <f t="shared" si="20"/>
      </c>
      <c r="J126">
        <f t="shared" si="21"/>
      </c>
    </row>
  </sheetData>
  <sheetProtection selectLockedCells="1" selectUnlockedCells="1"/>
  <mergeCells count="17">
    <mergeCell ref="A1:G1"/>
    <mergeCell ref="H1:J1"/>
    <mergeCell ref="A3:E3"/>
    <mergeCell ref="A5:E6"/>
    <mergeCell ref="J7:K7"/>
    <mergeCell ref="M7:O7"/>
    <mergeCell ref="A8:E9"/>
    <mergeCell ref="F10:G10"/>
    <mergeCell ref="H10:I11"/>
    <mergeCell ref="J10:J12"/>
    <mergeCell ref="K10:K12"/>
    <mergeCell ref="L10:P11"/>
    <mergeCell ref="Q10:R11"/>
    <mergeCell ref="L13:M13"/>
    <mergeCell ref="N13:O13"/>
    <mergeCell ref="P13:Q13"/>
    <mergeCell ref="H33:K33"/>
  </mergeCells>
  <conditionalFormatting sqref="G14:G33">
    <cfRule type="cellIs" priority="1" dxfId="1" operator="between" stopIfTrue="1">
      <formula>33</formula>
      <formula>63</formula>
    </cfRule>
    <cfRule type="cellIs" priority="2" dxfId="1" operator="equal" stopIfTrue="1">
      <formula>0</formula>
    </cfRule>
  </conditionalFormatting>
  <conditionalFormatting sqref="L33:P33">
    <cfRule type="cellIs" priority="3" dxfId="1" operator="equal" stopIfTrue="1">
      <formula>0</formula>
    </cfRule>
    <cfRule type="cellIs" priority="4" dxfId="2" operator="greaterThan" stopIfTrue="1">
      <formula>0</formula>
    </cfRule>
  </conditionalFormatting>
  <conditionalFormatting sqref="R33">
    <cfRule type="cellIs" priority="5" dxfId="1" operator="equal" stopIfTrue="1">
      <formula>0</formula>
    </cfRule>
    <cfRule type="cellIs" priority="6" dxfId="2" operator="greaterThan" stopIfTrue="1">
      <formula>0</formula>
    </cfRule>
  </conditionalFormatting>
  <dataValidations count="2">
    <dataValidation operator="equal" allowBlank="1" showInputMessage="1" showErrorMessage="1" promptTitle="helper-name" prompt="Only enter a name with no other text.&#10;&#10;Valid: John Smith&#10;Invalid: Dr John Smith&#10;Invalid: J. Smith&#10;Invalid: John Smith (helped at road crossings)" sqref="H14:I32">
      <formula1>0</formula1>
    </dataValidation>
    <dataValidation operator="equal" allowBlank="1" showErrorMessage="1" errorTitle="Invalid value!" error="Only membership numbers such as 12345 allowed." sqref="J14:K20 J21:J22 J23:N32">
      <formula1>0</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26"/>
  <sheetViews>
    <sheetView workbookViewId="0" topLeftCell="A41">
      <selection activeCell="C77" sqref="C77"/>
    </sheetView>
  </sheetViews>
  <sheetFormatPr defaultColWidth="9.140625" defaultRowHeight="14.25" customHeight="1"/>
  <cols>
    <col min="1" max="1" width="23.7109375" style="0" customWidth="1"/>
    <col min="3" max="3" width="13.28125" style="0" customWidth="1"/>
    <col min="4" max="5" width="0" style="0" hidden="1" customWidth="1"/>
    <col min="6" max="6" width="12.57421875" style="0" customWidth="1"/>
    <col min="7" max="7" width="11.00390625" style="0" customWidth="1"/>
    <col min="8" max="8" width="18.7109375" style="0" customWidth="1"/>
    <col min="9" max="9" width="22.140625" style="0" customWidth="1"/>
    <col min="10" max="10" width="19.140625" style="0" customWidth="1"/>
    <col min="11" max="11" width="12.57421875" style="0" customWidth="1"/>
    <col min="16" max="16" width="7.7109375" style="0" customWidth="1"/>
    <col min="17" max="17" width="11.28125" style="0" customWidth="1"/>
    <col min="18" max="18" width="12.7109375" style="0" customWidth="1"/>
  </cols>
  <sheetData>
    <row r="1" spans="1:11" ht="36.75" customHeight="1">
      <c r="A1" s="30" t="s">
        <v>170</v>
      </c>
      <c r="B1" s="30"/>
      <c r="C1" s="30"/>
      <c r="D1" s="30"/>
      <c r="E1" s="30"/>
      <c r="F1" s="30"/>
      <c r="G1" s="30"/>
      <c r="H1" s="59" t="str">
        <f>'Clockwise-SM-first'!H1</f>
        <v>Check the Example tab to see how to fill out.</v>
      </c>
      <c r="I1" s="59"/>
      <c r="J1" s="59"/>
      <c r="K1" s="28"/>
    </row>
    <row r="2" ht="20.25" customHeight="1"/>
    <row r="3" spans="1:5" ht="12" customHeight="1">
      <c r="A3" s="31" t="s">
        <v>57</v>
      </c>
      <c r="B3" s="31"/>
      <c r="C3" s="31"/>
      <c r="D3" s="31"/>
      <c r="E3" s="31"/>
    </row>
    <row r="5" spans="1:5" ht="12" customHeight="1">
      <c r="A5" s="32" t="s">
        <v>58</v>
      </c>
      <c r="B5" s="32"/>
      <c r="C5" s="32"/>
      <c r="D5" s="32"/>
      <c r="E5" s="32"/>
    </row>
    <row r="6" spans="1:5" ht="14.25" customHeight="1">
      <c r="A6" s="32"/>
      <c r="B6" s="32"/>
      <c r="C6" s="32"/>
      <c r="D6" s="32"/>
      <c r="E6" s="32"/>
    </row>
    <row r="7" spans="8:15" ht="40.5" customHeight="1">
      <c r="H7" s="33" t="str">
        <f>Example!H7</f>
        <v>Remember to fill out the info sheet with your personal details</v>
      </c>
      <c r="J7" s="28" t="str">
        <f>Example!J7</f>
        <v>Check the Example sheet to see how to fill this out and what are the potential errors.</v>
      </c>
      <c r="K7" s="28"/>
      <c r="M7" s="24" t="s">
        <v>172</v>
      </c>
      <c r="N7" s="24"/>
      <c r="O7" s="24"/>
    </row>
    <row r="8" spans="1:5" ht="12" customHeight="1">
      <c r="A8" s="34" t="s">
        <v>179</v>
      </c>
      <c r="B8" s="34"/>
      <c r="C8" s="34"/>
      <c r="D8" s="34"/>
      <c r="E8" s="34"/>
    </row>
    <row r="9" spans="1:9" ht="14.25" customHeight="1">
      <c r="A9" s="34"/>
      <c r="B9" s="34"/>
      <c r="C9" s="34"/>
      <c r="D9" s="34"/>
      <c r="E9" s="34"/>
      <c r="F9" t="s">
        <v>180</v>
      </c>
      <c r="H9" s="35" t="s">
        <v>62</v>
      </c>
      <c r="I9" s="35"/>
    </row>
    <row r="10" spans="6:18" ht="41.25" customHeight="1">
      <c r="F10" s="70" t="s">
        <v>173</v>
      </c>
      <c r="G10" s="70"/>
      <c r="H10" s="36" t="str">
        <f>Example!H10</f>
        <v>Enter the names of those who helped you in the cells below, one name per line. Each name should appear just once. No initials please: John Smith not J. Smith. No other text</v>
      </c>
      <c r="I10" s="36"/>
      <c r="J10" s="36" t="str">
        <f>Example!J10</f>
        <v>If the helper is already a Club member enter their membership number in this column. If they succeeded this year and don't have a number put a 'Y'. OR ..</v>
      </c>
      <c r="K10" s="36" t="str">
        <f>Example!K10</f>
        <v>If the helper is not a club member and has paced before on a successful round put an 'X' here</v>
      </c>
      <c r="L10" s="36" t="str">
        <f>Example!L10</f>
        <v>Put an 'X' in the column for each leg that the helper assisted you on the fells.
Put an 'X' in the Road column if they were part of your road crew.</v>
      </c>
      <c r="M10" s="36"/>
      <c r="N10" s="36"/>
      <c r="O10" s="36"/>
      <c r="P10" s="36"/>
      <c r="Q10" s="36" t="str">
        <f>Example!Q10</f>
        <v>Reciprocal is where contender A witnesses contender B and vice versa. Don't use for companions on supported rounds</v>
      </c>
      <c r="R10" s="36"/>
    </row>
    <row r="11" spans="1:18" ht="42.75" customHeight="1">
      <c r="A11" s="19" t="s">
        <v>68</v>
      </c>
      <c r="B11" s="19" t="s">
        <v>69</v>
      </c>
      <c r="C11" s="19"/>
      <c r="F11" s="70" t="s">
        <v>180</v>
      </c>
      <c r="G11" s="70"/>
      <c r="H11" s="36"/>
      <c r="I11" s="36"/>
      <c r="J11" s="36"/>
      <c r="K11" s="36"/>
      <c r="L11" s="36"/>
      <c r="M11" s="36"/>
      <c r="N11" s="36"/>
      <c r="O11" s="36"/>
      <c r="P11" s="36"/>
      <c r="Q11" s="36"/>
      <c r="R11" s="36"/>
    </row>
    <row r="12" spans="1:18" ht="15.75" customHeight="1">
      <c r="A12" s="19"/>
      <c r="B12" s="19" t="s">
        <v>70</v>
      </c>
      <c r="C12" s="19" t="s">
        <v>71</v>
      </c>
      <c r="F12" s="70"/>
      <c r="G12" s="70"/>
      <c r="H12" s="36" t="s">
        <v>181</v>
      </c>
      <c r="I12" s="36" t="s">
        <v>175</v>
      </c>
      <c r="J12" s="36"/>
      <c r="K12" s="36"/>
      <c r="L12" s="19" t="s">
        <v>72</v>
      </c>
      <c r="M12" s="19" t="s">
        <v>73</v>
      </c>
      <c r="N12" s="19" t="s">
        <v>74</v>
      </c>
      <c r="O12" s="19" t="s">
        <v>75</v>
      </c>
      <c r="P12" s="19" t="s">
        <v>76</v>
      </c>
      <c r="Q12" s="19" t="s">
        <v>77</v>
      </c>
      <c r="R12" s="19" t="s">
        <v>78</v>
      </c>
    </row>
    <row r="13" spans="1:26" ht="12" customHeight="1">
      <c r="A13" s="19" t="s">
        <v>72</v>
      </c>
      <c r="H13" s="71" t="s">
        <v>176</v>
      </c>
      <c r="I13" s="71" t="s">
        <v>177</v>
      </c>
      <c r="J13" s="72">
        <v>123456</v>
      </c>
      <c r="K13" s="72" t="s">
        <v>82</v>
      </c>
      <c r="L13" s="39"/>
      <c r="M13" s="39"/>
      <c r="N13" s="39" t="s">
        <v>82</v>
      </c>
      <c r="O13" s="39" t="s">
        <v>82</v>
      </c>
      <c r="P13" s="39"/>
      <c r="Q13" s="39"/>
      <c r="R13" s="39" t="s">
        <v>82</v>
      </c>
      <c r="S13" s="58">
        <f aca="true" t="shared" si="0" ref="S13:S33">SUM(T13:Z13)</f>
        <v>76</v>
      </c>
      <c r="T13" s="58">
        <f aca="true" t="shared" si="1" ref="T13:T33">IF(ISBLANK(L13),0,1)</f>
        <v>0</v>
      </c>
      <c r="U13" s="58">
        <f aca="true" t="shared" si="2" ref="U13:U33">IF(ISBLANK(M13),0,2)</f>
        <v>0</v>
      </c>
      <c r="V13" s="58">
        <f aca="true" t="shared" si="3" ref="V13:V33">IF(ISBLANK(N13),0,4)</f>
        <v>4</v>
      </c>
      <c r="W13" s="58">
        <f aca="true" t="shared" si="4" ref="W13:W33">IF(ISBLANK(O13),0,8)</f>
        <v>8</v>
      </c>
      <c r="X13" s="58">
        <f aca="true" t="shared" si="5" ref="X13:X33">IF(ISBLANK(P13),0,16)</f>
        <v>0</v>
      </c>
      <c r="Y13" s="58">
        <f aca="true" t="shared" si="6" ref="Y13:Y33">IF(ISBLANK(Q13),0,32)</f>
        <v>0</v>
      </c>
      <c r="Z13" s="58">
        <f aca="true" t="shared" si="7" ref="Z13:Z33">IF(ISBLANK(R13),0,64)</f>
        <v>64</v>
      </c>
    </row>
    <row r="14" spans="1:26" ht="14.25" customHeight="1">
      <c r="A14" t="s">
        <v>84</v>
      </c>
      <c r="B14" s="61"/>
      <c r="C14" s="61"/>
      <c r="G14">
        <f aca="true" t="shared" si="8" ref="G14:G33">S14</f>
        <v>0</v>
      </c>
      <c r="H14" s="62"/>
      <c r="I14" s="62"/>
      <c r="J14" s="63"/>
      <c r="K14" s="63"/>
      <c r="L14" s="64"/>
      <c r="M14" s="64"/>
      <c r="N14" s="64"/>
      <c r="O14" s="64"/>
      <c r="P14" s="64"/>
      <c r="Q14" s="64"/>
      <c r="R14" s="64"/>
      <c r="S14" s="58">
        <f t="shared" si="0"/>
        <v>0</v>
      </c>
      <c r="T14" s="58">
        <f t="shared" si="1"/>
        <v>0</v>
      </c>
      <c r="U14" s="58">
        <f t="shared" si="2"/>
        <v>0</v>
      </c>
      <c r="V14" s="58">
        <f t="shared" si="3"/>
        <v>0</v>
      </c>
      <c r="W14" s="58">
        <f t="shared" si="4"/>
        <v>0</v>
      </c>
      <c r="X14" s="58">
        <f t="shared" si="5"/>
        <v>0</v>
      </c>
      <c r="Y14" s="58">
        <f t="shared" si="6"/>
        <v>0</v>
      </c>
      <c r="Z14" s="58">
        <f t="shared" si="7"/>
        <v>0</v>
      </c>
    </row>
    <row r="15" spans="1:26" ht="14.25" customHeight="1">
      <c r="A15" t="s">
        <v>88</v>
      </c>
      <c r="B15" s="61"/>
      <c r="C15" s="61"/>
      <c r="D15" s="41">
        <f aca="true" t="shared" si="9" ref="D15:D18">IF(B15-B14&lt;0,B15-B14+24,B15-B14)</f>
        <v>0</v>
      </c>
      <c r="E15" s="41">
        <f aca="true" t="shared" si="10" ref="E15:E18">(D15*60)+(C15-C14)</f>
        <v>0</v>
      </c>
      <c r="G15">
        <f t="shared" si="8"/>
        <v>0</v>
      </c>
      <c r="H15" s="62"/>
      <c r="I15" s="62"/>
      <c r="J15" s="63"/>
      <c r="K15" s="63"/>
      <c r="L15" s="64"/>
      <c r="M15" s="64"/>
      <c r="N15" s="64"/>
      <c r="O15" s="64"/>
      <c r="P15" s="64"/>
      <c r="Q15" s="64"/>
      <c r="R15" s="64"/>
      <c r="S15" s="58">
        <f t="shared" si="0"/>
        <v>0</v>
      </c>
      <c r="T15" s="58">
        <f t="shared" si="1"/>
        <v>0</v>
      </c>
      <c r="U15" s="58">
        <f t="shared" si="2"/>
        <v>0</v>
      </c>
      <c r="V15" s="58">
        <f t="shared" si="3"/>
        <v>0</v>
      </c>
      <c r="W15" s="58">
        <f t="shared" si="4"/>
        <v>0</v>
      </c>
      <c r="X15" s="58">
        <f t="shared" si="5"/>
        <v>0</v>
      </c>
      <c r="Y15" s="58">
        <f t="shared" si="6"/>
        <v>0</v>
      </c>
      <c r="Z15" s="58">
        <f t="shared" si="7"/>
        <v>0</v>
      </c>
    </row>
    <row r="16" spans="1:26" ht="14.25" customHeight="1">
      <c r="A16" t="s">
        <v>92</v>
      </c>
      <c r="B16" s="61"/>
      <c r="C16" s="61"/>
      <c r="D16" s="41">
        <f t="shared" si="9"/>
        <v>0</v>
      </c>
      <c r="E16" s="41">
        <f t="shared" si="10"/>
        <v>0</v>
      </c>
      <c r="G16">
        <f t="shared" si="8"/>
        <v>0</v>
      </c>
      <c r="H16" s="65"/>
      <c r="I16" s="65"/>
      <c r="J16" s="63"/>
      <c r="K16" s="63"/>
      <c r="L16" s="64"/>
      <c r="M16" s="64"/>
      <c r="N16" s="64"/>
      <c r="O16" s="64"/>
      <c r="P16" s="64"/>
      <c r="Q16" s="64"/>
      <c r="R16" s="64"/>
      <c r="S16" s="58">
        <f t="shared" si="0"/>
        <v>0</v>
      </c>
      <c r="T16" s="58">
        <f t="shared" si="1"/>
        <v>0</v>
      </c>
      <c r="U16" s="58">
        <f t="shared" si="2"/>
        <v>0</v>
      </c>
      <c r="V16" s="58">
        <f t="shared" si="3"/>
        <v>0</v>
      </c>
      <c r="W16" s="58">
        <f t="shared" si="4"/>
        <v>0</v>
      </c>
      <c r="X16" s="58">
        <f t="shared" si="5"/>
        <v>0</v>
      </c>
      <c r="Y16" s="58">
        <f t="shared" si="6"/>
        <v>0</v>
      </c>
      <c r="Z16" s="58">
        <f t="shared" si="7"/>
        <v>0</v>
      </c>
    </row>
    <row r="17" spans="1:26" ht="14.25" customHeight="1">
      <c r="A17" t="s">
        <v>96</v>
      </c>
      <c r="B17" s="61"/>
      <c r="C17" s="61"/>
      <c r="D17" s="41">
        <f t="shared" si="9"/>
        <v>0</v>
      </c>
      <c r="E17" s="41">
        <f t="shared" si="10"/>
        <v>0</v>
      </c>
      <c r="G17">
        <f t="shared" si="8"/>
        <v>0</v>
      </c>
      <c r="H17" s="65"/>
      <c r="I17" s="65"/>
      <c r="J17" s="63"/>
      <c r="K17" s="63"/>
      <c r="L17" s="64"/>
      <c r="M17" s="64"/>
      <c r="N17" s="64"/>
      <c r="O17" s="64"/>
      <c r="P17" s="64"/>
      <c r="Q17" s="64"/>
      <c r="R17" s="64"/>
      <c r="S17" s="58">
        <f t="shared" si="0"/>
        <v>0</v>
      </c>
      <c r="T17" s="58">
        <f t="shared" si="1"/>
        <v>0</v>
      </c>
      <c r="U17" s="58">
        <f t="shared" si="2"/>
        <v>0</v>
      </c>
      <c r="V17" s="58">
        <f t="shared" si="3"/>
        <v>0</v>
      </c>
      <c r="W17" s="58">
        <f t="shared" si="4"/>
        <v>0</v>
      </c>
      <c r="X17" s="58">
        <f t="shared" si="5"/>
        <v>0</v>
      </c>
      <c r="Y17" s="58">
        <f t="shared" si="6"/>
        <v>0</v>
      </c>
      <c r="Z17" s="58">
        <f t="shared" si="7"/>
        <v>0</v>
      </c>
    </row>
    <row r="18" spans="1:26" ht="14.25" customHeight="1">
      <c r="A18" t="s">
        <v>100</v>
      </c>
      <c r="B18" s="61"/>
      <c r="C18" s="61"/>
      <c r="D18" s="41">
        <f t="shared" si="9"/>
        <v>0</v>
      </c>
      <c r="E18" s="41">
        <f t="shared" si="10"/>
        <v>0</v>
      </c>
      <c r="G18">
        <f t="shared" si="8"/>
        <v>0</v>
      </c>
      <c r="H18" s="65"/>
      <c r="I18" s="65"/>
      <c r="J18" s="63"/>
      <c r="K18" s="63"/>
      <c r="L18" s="64"/>
      <c r="M18" s="64"/>
      <c r="N18" s="64"/>
      <c r="O18" s="64"/>
      <c r="P18" s="64"/>
      <c r="Q18" s="64"/>
      <c r="R18" s="64"/>
      <c r="S18" s="58">
        <f t="shared" si="0"/>
        <v>0</v>
      </c>
      <c r="T18" s="58">
        <f t="shared" si="1"/>
        <v>0</v>
      </c>
      <c r="U18" s="58">
        <f t="shared" si="2"/>
        <v>0</v>
      </c>
      <c r="V18" s="58">
        <f t="shared" si="3"/>
        <v>0</v>
      </c>
      <c r="W18" s="58">
        <f t="shared" si="4"/>
        <v>0</v>
      </c>
      <c r="X18" s="58">
        <f t="shared" si="5"/>
        <v>0</v>
      </c>
      <c r="Y18" s="58">
        <f t="shared" si="6"/>
        <v>0</v>
      </c>
      <c r="Z18" s="58">
        <f t="shared" si="7"/>
        <v>0</v>
      </c>
    </row>
    <row r="19" spans="2:26" ht="14.25" customHeight="1">
      <c r="B19" s="19" t="s">
        <v>103</v>
      </c>
      <c r="C19" s="52">
        <f>TIME(HOUR(E19),MINUTE(E19),SECOND(E19))</f>
        <v>0</v>
      </c>
      <c r="E19" s="53">
        <f>(SUM(E15:E18)/1440)</f>
        <v>0</v>
      </c>
      <c r="G19">
        <f t="shared" si="8"/>
        <v>0</v>
      </c>
      <c r="H19" s="65"/>
      <c r="I19" s="65"/>
      <c r="J19" s="63"/>
      <c r="K19" s="63"/>
      <c r="L19" s="64"/>
      <c r="M19" s="64"/>
      <c r="N19" s="64"/>
      <c r="O19" s="64"/>
      <c r="P19" s="64"/>
      <c r="Q19" s="64"/>
      <c r="R19" s="64"/>
      <c r="S19" s="58">
        <f t="shared" si="0"/>
        <v>0</v>
      </c>
      <c r="T19" s="58">
        <f t="shared" si="1"/>
        <v>0</v>
      </c>
      <c r="U19" s="58">
        <f t="shared" si="2"/>
        <v>0</v>
      </c>
      <c r="V19" s="58">
        <f t="shared" si="3"/>
        <v>0</v>
      </c>
      <c r="W19" s="58">
        <f t="shared" si="4"/>
        <v>0</v>
      </c>
      <c r="X19" s="58">
        <f t="shared" si="5"/>
        <v>0</v>
      </c>
      <c r="Y19" s="58">
        <f t="shared" si="6"/>
        <v>0</v>
      </c>
      <c r="Z19" s="58">
        <f t="shared" si="7"/>
        <v>0</v>
      </c>
    </row>
    <row r="20" spans="7:26" ht="14.25" customHeight="1">
      <c r="G20">
        <f t="shared" si="8"/>
        <v>0</v>
      </c>
      <c r="H20" s="65"/>
      <c r="I20" s="65"/>
      <c r="J20" s="63"/>
      <c r="K20" s="63"/>
      <c r="L20" s="64"/>
      <c r="M20" s="64"/>
      <c r="N20" s="64"/>
      <c r="O20" s="64"/>
      <c r="P20" s="64"/>
      <c r="Q20" s="64"/>
      <c r="R20" s="64"/>
      <c r="S20" s="58">
        <f t="shared" si="0"/>
        <v>0</v>
      </c>
      <c r="T20" s="58">
        <f t="shared" si="1"/>
        <v>0</v>
      </c>
      <c r="U20" s="58">
        <f t="shared" si="2"/>
        <v>0</v>
      </c>
      <c r="V20" s="58">
        <f t="shared" si="3"/>
        <v>0</v>
      </c>
      <c r="W20" s="58">
        <f t="shared" si="4"/>
        <v>0</v>
      </c>
      <c r="X20" s="58">
        <f t="shared" si="5"/>
        <v>0</v>
      </c>
      <c r="Y20" s="58">
        <f t="shared" si="6"/>
        <v>0</v>
      </c>
      <c r="Z20" s="58">
        <f t="shared" si="7"/>
        <v>0</v>
      </c>
    </row>
    <row r="21" spans="1:26" ht="12" customHeight="1">
      <c r="A21" s="19" t="s">
        <v>73</v>
      </c>
      <c r="G21">
        <f t="shared" si="8"/>
        <v>0</v>
      </c>
      <c r="H21" s="62"/>
      <c r="I21" s="62"/>
      <c r="J21" s="64"/>
      <c r="K21" s="64"/>
      <c r="L21" s="64"/>
      <c r="M21" s="64"/>
      <c r="N21" s="64"/>
      <c r="O21" s="64"/>
      <c r="P21" s="64"/>
      <c r="Q21" s="64"/>
      <c r="R21" s="64"/>
      <c r="S21" s="58">
        <f t="shared" si="0"/>
        <v>0</v>
      </c>
      <c r="T21" s="58">
        <f t="shared" si="1"/>
        <v>0</v>
      </c>
      <c r="U21" s="58">
        <f t="shared" si="2"/>
        <v>0</v>
      </c>
      <c r="V21" s="58">
        <f t="shared" si="3"/>
        <v>0</v>
      </c>
      <c r="W21" s="58">
        <f t="shared" si="4"/>
        <v>0</v>
      </c>
      <c r="X21" s="58">
        <f t="shared" si="5"/>
        <v>0</v>
      </c>
      <c r="Y21" s="58">
        <f t="shared" si="6"/>
        <v>0</v>
      </c>
      <c r="Z21" s="58">
        <f t="shared" si="7"/>
        <v>0</v>
      </c>
    </row>
    <row r="22" spans="1:26" ht="14.25" customHeight="1">
      <c r="A22" t="s">
        <v>114</v>
      </c>
      <c r="B22" s="61"/>
      <c r="C22" s="61"/>
      <c r="D22" s="41">
        <f>IF(B22-B18&lt;0,B22-B18+24,B22-B18)</f>
        <v>0</v>
      </c>
      <c r="E22" s="41">
        <f>(D22*60)+(C22-C18)</f>
        <v>0</v>
      </c>
      <c r="G22">
        <f t="shared" si="8"/>
        <v>0</v>
      </c>
      <c r="H22" s="62"/>
      <c r="I22" s="62"/>
      <c r="J22" s="64"/>
      <c r="K22" s="64"/>
      <c r="L22" s="64"/>
      <c r="M22" s="64"/>
      <c r="N22" s="64"/>
      <c r="O22" s="64"/>
      <c r="P22" s="64"/>
      <c r="Q22" s="64"/>
      <c r="R22" s="64"/>
      <c r="S22" s="58">
        <f t="shared" si="0"/>
        <v>0</v>
      </c>
      <c r="T22" s="58">
        <f t="shared" si="1"/>
        <v>0</v>
      </c>
      <c r="U22" s="58">
        <f t="shared" si="2"/>
        <v>0</v>
      </c>
      <c r="V22" s="58">
        <f t="shared" si="3"/>
        <v>0</v>
      </c>
      <c r="W22" s="58">
        <f t="shared" si="4"/>
        <v>0</v>
      </c>
      <c r="X22" s="58">
        <f t="shared" si="5"/>
        <v>0</v>
      </c>
      <c r="Y22" s="58">
        <f t="shared" si="6"/>
        <v>0</v>
      </c>
      <c r="Z22" s="58">
        <f t="shared" si="7"/>
        <v>0</v>
      </c>
    </row>
    <row r="23" spans="1:26" ht="14.25" customHeight="1">
      <c r="A23" t="s">
        <v>116</v>
      </c>
      <c r="B23" s="61"/>
      <c r="C23" s="61"/>
      <c r="D23" s="41">
        <f aca="true" t="shared" si="11" ref="D23:D35">IF(B23-B22&lt;0,B23-B22+24,B23-B22)</f>
        <v>0</v>
      </c>
      <c r="E23" s="41">
        <f aca="true" t="shared" si="12" ref="E23:E35">(D23*60)+(C23-C22)</f>
        <v>0</v>
      </c>
      <c r="G23">
        <f t="shared" si="8"/>
        <v>0</v>
      </c>
      <c r="H23" s="62"/>
      <c r="I23" s="62"/>
      <c r="J23" s="64"/>
      <c r="K23" s="64"/>
      <c r="L23" s="64"/>
      <c r="M23" s="64"/>
      <c r="N23" s="64"/>
      <c r="O23" s="64"/>
      <c r="P23" s="64"/>
      <c r="Q23" s="64"/>
      <c r="R23" s="64"/>
      <c r="S23" s="58">
        <f t="shared" si="0"/>
        <v>0</v>
      </c>
      <c r="T23" s="58">
        <f t="shared" si="1"/>
        <v>0</v>
      </c>
      <c r="U23" s="58">
        <f t="shared" si="2"/>
        <v>0</v>
      </c>
      <c r="V23" s="58">
        <f t="shared" si="3"/>
        <v>0</v>
      </c>
      <c r="W23" s="58">
        <f t="shared" si="4"/>
        <v>0</v>
      </c>
      <c r="X23" s="58">
        <f t="shared" si="5"/>
        <v>0</v>
      </c>
      <c r="Y23" s="58">
        <f t="shared" si="6"/>
        <v>0</v>
      </c>
      <c r="Z23" s="58">
        <f t="shared" si="7"/>
        <v>0</v>
      </c>
    </row>
    <row r="24" spans="1:26" ht="14.25" customHeight="1">
      <c r="A24" t="s">
        <v>119</v>
      </c>
      <c r="B24" s="61"/>
      <c r="C24" s="61"/>
      <c r="D24" s="41">
        <f t="shared" si="11"/>
        <v>0</v>
      </c>
      <c r="E24" s="41">
        <f t="shared" si="12"/>
        <v>0</v>
      </c>
      <c r="G24">
        <f t="shared" si="8"/>
        <v>0</v>
      </c>
      <c r="H24" s="62"/>
      <c r="I24" s="62"/>
      <c r="J24" s="64"/>
      <c r="K24" s="64"/>
      <c r="L24" s="64"/>
      <c r="M24" s="64"/>
      <c r="N24" s="64"/>
      <c r="O24" s="64"/>
      <c r="P24" s="64"/>
      <c r="Q24" s="64"/>
      <c r="R24" s="64"/>
      <c r="S24" s="58">
        <f t="shared" si="0"/>
        <v>0</v>
      </c>
      <c r="T24" s="58">
        <f t="shared" si="1"/>
        <v>0</v>
      </c>
      <c r="U24" s="58">
        <f t="shared" si="2"/>
        <v>0</v>
      </c>
      <c r="V24" s="58">
        <f t="shared" si="3"/>
        <v>0</v>
      </c>
      <c r="W24" s="58">
        <f t="shared" si="4"/>
        <v>0</v>
      </c>
      <c r="X24" s="58">
        <f t="shared" si="5"/>
        <v>0</v>
      </c>
      <c r="Y24" s="58">
        <f t="shared" si="6"/>
        <v>0</v>
      </c>
      <c r="Z24" s="58">
        <f t="shared" si="7"/>
        <v>0</v>
      </c>
    </row>
    <row r="25" spans="1:26" ht="14.25" customHeight="1">
      <c r="A25" t="s">
        <v>124</v>
      </c>
      <c r="B25" s="61"/>
      <c r="C25" s="61"/>
      <c r="D25" s="41">
        <f t="shared" si="11"/>
        <v>0</v>
      </c>
      <c r="E25" s="41">
        <f t="shared" si="12"/>
        <v>0</v>
      </c>
      <c r="G25">
        <f t="shared" si="8"/>
        <v>0</v>
      </c>
      <c r="H25" s="62"/>
      <c r="I25" s="62"/>
      <c r="J25" s="64"/>
      <c r="K25" s="64"/>
      <c r="L25" s="64"/>
      <c r="M25" s="64"/>
      <c r="N25" s="64"/>
      <c r="O25" s="64"/>
      <c r="P25" s="64"/>
      <c r="Q25" s="64"/>
      <c r="R25" s="64"/>
      <c r="S25" s="58">
        <f t="shared" si="0"/>
        <v>0</v>
      </c>
      <c r="T25" s="58">
        <f t="shared" si="1"/>
        <v>0</v>
      </c>
      <c r="U25" s="58">
        <f t="shared" si="2"/>
        <v>0</v>
      </c>
      <c r="V25" s="58">
        <f t="shared" si="3"/>
        <v>0</v>
      </c>
      <c r="W25" s="58">
        <f t="shared" si="4"/>
        <v>0</v>
      </c>
      <c r="X25" s="58">
        <f t="shared" si="5"/>
        <v>0</v>
      </c>
      <c r="Y25" s="58">
        <f t="shared" si="6"/>
        <v>0</v>
      </c>
      <c r="Z25" s="58">
        <f t="shared" si="7"/>
        <v>0</v>
      </c>
    </row>
    <row r="26" spans="1:26" ht="14.25" customHeight="1">
      <c r="A26" t="s">
        <v>125</v>
      </c>
      <c r="B26" s="61"/>
      <c r="C26" s="61"/>
      <c r="D26" s="41">
        <f t="shared" si="11"/>
        <v>0</v>
      </c>
      <c r="E26" s="41">
        <f t="shared" si="12"/>
        <v>0</v>
      </c>
      <c r="G26">
        <f t="shared" si="8"/>
        <v>0</v>
      </c>
      <c r="H26" s="62"/>
      <c r="I26" s="62"/>
      <c r="J26" s="64"/>
      <c r="K26" s="64"/>
      <c r="L26" s="64"/>
      <c r="M26" s="64"/>
      <c r="N26" s="64"/>
      <c r="O26" s="64"/>
      <c r="P26" s="64"/>
      <c r="Q26" s="64"/>
      <c r="R26" s="64"/>
      <c r="S26" s="58">
        <f t="shared" si="0"/>
        <v>0</v>
      </c>
      <c r="T26" s="58">
        <f t="shared" si="1"/>
        <v>0</v>
      </c>
      <c r="U26" s="58">
        <f t="shared" si="2"/>
        <v>0</v>
      </c>
      <c r="V26" s="58">
        <f t="shared" si="3"/>
        <v>0</v>
      </c>
      <c r="W26" s="58">
        <f t="shared" si="4"/>
        <v>0</v>
      </c>
      <c r="X26" s="58">
        <f t="shared" si="5"/>
        <v>0</v>
      </c>
      <c r="Y26" s="58">
        <f t="shared" si="6"/>
        <v>0</v>
      </c>
      <c r="Z26" s="58">
        <f t="shared" si="7"/>
        <v>0</v>
      </c>
    </row>
    <row r="27" spans="1:26" ht="14.25" customHeight="1">
      <c r="A27" t="s">
        <v>126</v>
      </c>
      <c r="B27" s="61"/>
      <c r="C27" s="61"/>
      <c r="D27" s="41">
        <f t="shared" si="11"/>
        <v>0</v>
      </c>
      <c r="E27" s="41">
        <f t="shared" si="12"/>
        <v>0</v>
      </c>
      <c r="G27">
        <f t="shared" si="8"/>
        <v>0</v>
      </c>
      <c r="H27" s="62"/>
      <c r="I27" s="62"/>
      <c r="J27" s="64"/>
      <c r="K27" s="64"/>
      <c r="L27" s="64"/>
      <c r="M27" s="64"/>
      <c r="N27" s="64"/>
      <c r="O27" s="64"/>
      <c r="P27" s="64"/>
      <c r="Q27" s="64"/>
      <c r="R27" s="64"/>
      <c r="S27" s="58">
        <f t="shared" si="0"/>
        <v>0</v>
      </c>
      <c r="T27" s="58">
        <f t="shared" si="1"/>
        <v>0</v>
      </c>
      <c r="U27" s="58">
        <f t="shared" si="2"/>
        <v>0</v>
      </c>
      <c r="V27" s="58">
        <f t="shared" si="3"/>
        <v>0</v>
      </c>
      <c r="W27" s="58">
        <f t="shared" si="4"/>
        <v>0</v>
      </c>
      <c r="X27" s="58">
        <f t="shared" si="5"/>
        <v>0</v>
      </c>
      <c r="Y27" s="58">
        <f t="shared" si="6"/>
        <v>0</v>
      </c>
      <c r="Z27" s="58">
        <f t="shared" si="7"/>
        <v>0</v>
      </c>
    </row>
    <row r="28" spans="1:26" ht="14.25" customHeight="1">
      <c r="A28" t="s">
        <v>127</v>
      </c>
      <c r="B28" s="61"/>
      <c r="C28" s="61"/>
      <c r="D28" s="41">
        <f t="shared" si="11"/>
        <v>0</v>
      </c>
      <c r="E28" s="41">
        <f t="shared" si="12"/>
        <v>0</v>
      </c>
      <c r="G28">
        <f t="shared" si="8"/>
        <v>0</v>
      </c>
      <c r="H28" s="62"/>
      <c r="I28" s="62"/>
      <c r="J28" s="64"/>
      <c r="K28" s="64"/>
      <c r="L28" s="64"/>
      <c r="M28" s="64"/>
      <c r="N28" s="64"/>
      <c r="O28" s="64"/>
      <c r="P28" s="64"/>
      <c r="Q28" s="64"/>
      <c r="R28" s="64"/>
      <c r="S28" s="58">
        <f t="shared" si="0"/>
        <v>0</v>
      </c>
      <c r="T28" s="58">
        <f t="shared" si="1"/>
        <v>0</v>
      </c>
      <c r="U28" s="58">
        <f t="shared" si="2"/>
        <v>0</v>
      </c>
      <c r="V28" s="58">
        <f t="shared" si="3"/>
        <v>0</v>
      </c>
      <c r="W28" s="58">
        <f t="shared" si="4"/>
        <v>0</v>
      </c>
      <c r="X28" s="58">
        <f t="shared" si="5"/>
        <v>0</v>
      </c>
      <c r="Y28" s="58">
        <f t="shared" si="6"/>
        <v>0</v>
      </c>
      <c r="Z28" s="58">
        <f t="shared" si="7"/>
        <v>0</v>
      </c>
    </row>
    <row r="29" spans="1:26" ht="14.25" customHeight="1">
      <c r="A29" t="s">
        <v>128</v>
      </c>
      <c r="B29" s="61"/>
      <c r="C29" s="61"/>
      <c r="D29" s="41">
        <f t="shared" si="11"/>
        <v>0</v>
      </c>
      <c r="E29" s="41">
        <f t="shared" si="12"/>
        <v>0</v>
      </c>
      <c r="G29">
        <f t="shared" si="8"/>
        <v>0</v>
      </c>
      <c r="H29" s="62"/>
      <c r="I29" s="62"/>
      <c r="J29" s="64"/>
      <c r="K29" s="64"/>
      <c r="L29" s="64"/>
      <c r="M29" s="64"/>
      <c r="N29" s="64"/>
      <c r="O29" s="64"/>
      <c r="P29" s="64"/>
      <c r="Q29" s="64"/>
      <c r="R29" s="64"/>
      <c r="S29" s="58">
        <f t="shared" si="0"/>
        <v>0</v>
      </c>
      <c r="T29" s="58">
        <f t="shared" si="1"/>
        <v>0</v>
      </c>
      <c r="U29" s="58">
        <f t="shared" si="2"/>
        <v>0</v>
      </c>
      <c r="V29" s="58">
        <f t="shared" si="3"/>
        <v>0</v>
      </c>
      <c r="W29" s="58">
        <f t="shared" si="4"/>
        <v>0</v>
      </c>
      <c r="X29" s="58">
        <f t="shared" si="5"/>
        <v>0</v>
      </c>
      <c r="Y29" s="58">
        <f t="shared" si="6"/>
        <v>0</v>
      </c>
      <c r="Z29" s="58">
        <f t="shared" si="7"/>
        <v>0</v>
      </c>
    </row>
    <row r="30" spans="1:26" ht="14.25" customHeight="1">
      <c r="A30" t="s">
        <v>129</v>
      </c>
      <c r="B30" s="61"/>
      <c r="C30" s="61"/>
      <c r="D30" s="41">
        <f t="shared" si="11"/>
        <v>0</v>
      </c>
      <c r="E30" s="41">
        <f t="shared" si="12"/>
        <v>0</v>
      </c>
      <c r="G30">
        <f t="shared" si="8"/>
        <v>0</v>
      </c>
      <c r="H30" s="62"/>
      <c r="I30" s="62"/>
      <c r="J30" s="64"/>
      <c r="K30" s="64"/>
      <c r="L30" s="64"/>
      <c r="M30" s="64"/>
      <c r="N30" s="64"/>
      <c r="O30" s="64"/>
      <c r="P30" s="64"/>
      <c r="Q30" s="64"/>
      <c r="R30" s="64"/>
      <c r="S30" s="58">
        <f t="shared" si="0"/>
        <v>0</v>
      </c>
      <c r="T30" s="58">
        <f t="shared" si="1"/>
        <v>0</v>
      </c>
      <c r="U30" s="58">
        <f t="shared" si="2"/>
        <v>0</v>
      </c>
      <c r="V30" s="58">
        <f t="shared" si="3"/>
        <v>0</v>
      </c>
      <c r="W30" s="58">
        <f t="shared" si="4"/>
        <v>0</v>
      </c>
      <c r="X30" s="58">
        <f t="shared" si="5"/>
        <v>0</v>
      </c>
      <c r="Y30" s="58">
        <f t="shared" si="6"/>
        <v>0</v>
      </c>
      <c r="Z30" s="58">
        <f t="shared" si="7"/>
        <v>0</v>
      </c>
    </row>
    <row r="31" spans="1:26" ht="14.25" customHeight="1">
      <c r="A31" t="s">
        <v>130</v>
      </c>
      <c r="B31" s="61"/>
      <c r="C31" s="61"/>
      <c r="D31" s="41">
        <f t="shared" si="11"/>
        <v>0</v>
      </c>
      <c r="E31" s="41">
        <f t="shared" si="12"/>
        <v>0</v>
      </c>
      <c r="G31">
        <f t="shared" si="8"/>
        <v>0</v>
      </c>
      <c r="H31" s="62"/>
      <c r="I31" s="62"/>
      <c r="J31" s="64"/>
      <c r="K31" s="64"/>
      <c r="L31" s="64"/>
      <c r="M31" s="64"/>
      <c r="N31" s="64"/>
      <c r="O31" s="64"/>
      <c r="P31" s="64"/>
      <c r="Q31" s="64"/>
      <c r="R31" s="64"/>
      <c r="S31" s="58">
        <f t="shared" si="0"/>
        <v>0</v>
      </c>
      <c r="T31" s="58">
        <f t="shared" si="1"/>
        <v>0</v>
      </c>
      <c r="U31" s="58">
        <f t="shared" si="2"/>
        <v>0</v>
      </c>
      <c r="V31" s="58">
        <f t="shared" si="3"/>
        <v>0</v>
      </c>
      <c r="W31" s="58">
        <f t="shared" si="4"/>
        <v>0</v>
      </c>
      <c r="X31" s="58">
        <f t="shared" si="5"/>
        <v>0</v>
      </c>
      <c r="Y31" s="58">
        <f t="shared" si="6"/>
        <v>0</v>
      </c>
      <c r="Z31" s="58">
        <f t="shared" si="7"/>
        <v>0</v>
      </c>
    </row>
    <row r="32" spans="1:26" ht="14.25" customHeight="1">
      <c r="A32" t="s">
        <v>131</v>
      </c>
      <c r="B32" s="61"/>
      <c r="C32" s="61"/>
      <c r="D32" s="41">
        <f t="shared" si="11"/>
        <v>0</v>
      </c>
      <c r="E32" s="41">
        <f t="shared" si="12"/>
        <v>0</v>
      </c>
      <c r="G32">
        <f t="shared" si="8"/>
        <v>0</v>
      </c>
      <c r="H32" s="62"/>
      <c r="I32" s="62"/>
      <c r="J32" s="64"/>
      <c r="K32" s="64"/>
      <c r="L32" s="64"/>
      <c r="M32" s="64"/>
      <c r="N32" s="64"/>
      <c r="O32" s="64"/>
      <c r="P32" s="64"/>
      <c r="Q32" s="64"/>
      <c r="R32" s="64"/>
      <c r="S32" s="58">
        <f t="shared" si="0"/>
        <v>0</v>
      </c>
      <c r="T32" s="58">
        <f t="shared" si="1"/>
        <v>0</v>
      </c>
      <c r="U32" s="58">
        <f t="shared" si="2"/>
        <v>0</v>
      </c>
      <c r="V32" s="58">
        <f t="shared" si="3"/>
        <v>0</v>
      </c>
      <c r="W32" s="58">
        <f t="shared" si="4"/>
        <v>0</v>
      </c>
      <c r="X32" s="58">
        <f t="shared" si="5"/>
        <v>0</v>
      </c>
      <c r="Y32" s="58">
        <f t="shared" si="6"/>
        <v>0</v>
      </c>
      <c r="Z32" s="58">
        <f t="shared" si="7"/>
        <v>0</v>
      </c>
    </row>
    <row r="33" spans="1:26" ht="14.25" customHeight="1">
      <c r="A33" t="s">
        <v>132</v>
      </c>
      <c r="B33" s="61"/>
      <c r="C33" s="61"/>
      <c r="D33" s="41">
        <f t="shared" si="11"/>
        <v>0</v>
      </c>
      <c r="E33" s="41">
        <f t="shared" si="12"/>
        <v>0</v>
      </c>
      <c r="G33">
        <f t="shared" si="8"/>
        <v>0</v>
      </c>
      <c r="H33" s="62"/>
      <c r="I33" s="62"/>
      <c r="J33" s="64"/>
      <c r="K33" s="64"/>
      <c r="L33" s="64"/>
      <c r="M33" s="64"/>
      <c r="N33" s="64"/>
      <c r="O33" s="64"/>
      <c r="P33" s="64"/>
      <c r="Q33" s="64"/>
      <c r="R33" s="64"/>
      <c r="S33" s="58">
        <f t="shared" si="0"/>
        <v>0</v>
      </c>
      <c r="T33" s="58">
        <f t="shared" si="1"/>
        <v>0</v>
      </c>
      <c r="U33" s="58">
        <f t="shared" si="2"/>
        <v>0</v>
      </c>
      <c r="V33" s="58">
        <f t="shared" si="3"/>
        <v>0</v>
      </c>
      <c r="W33" s="58">
        <f t="shared" si="4"/>
        <v>0</v>
      </c>
      <c r="X33" s="58">
        <f t="shared" si="5"/>
        <v>0</v>
      </c>
      <c r="Y33" s="58">
        <f t="shared" si="6"/>
        <v>0</v>
      </c>
      <c r="Z33" s="58">
        <f t="shared" si="7"/>
        <v>0</v>
      </c>
    </row>
    <row r="34" spans="1:18" ht="14.25" customHeight="1">
      <c r="A34" t="s">
        <v>133</v>
      </c>
      <c r="B34" s="61"/>
      <c r="C34" s="61"/>
      <c r="D34" s="41">
        <f t="shared" si="11"/>
        <v>0</v>
      </c>
      <c r="E34" s="41">
        <f t="shared" si="12"/>
        <v>0</v>
      </c>
      <c r="H34" s="67" t="s">
        <v>178</v>
      </c>
      <c r="I34" s="67"/>
      <c r="J34" s="67"/>
      <c r="K34" s="67"/>
      <c r="L34">
        <f>SUM(T14:T33)</f>
        <v>0</v>
      </c>
      <c r="M34">
        <f>SUM(U14:U33)</f>
        <v>0</v>
      </c>
      <c r="N34">
        <f>SUM(V14:V33)</f>
        <v>0</v>
      </c>
      <c r="O34">
        <f>SUM(W14:W33)</f>
        <v>0</v>
      </c>
      <c r="P34">
        <f>SUM(X14:X33)</f>
        <v>0</v>
      </c>
      <c r="Q34" s="58">
        <f>SUM(Y14:Y33)</f>
        <v>0</v>
      </c>
      <c r="R34">
        <f>SUM(Z14:Z33)</f>
        <v>0</v>
      </c>
    </row>
    <row r="35" spans="1:5" ht="14.25" customHeight="1">
      <c r="A35" t="s">
        <v>134</v>
      </c>
      <c r="B35" s="61"/>
      <c r="C35" s="61"/>
      <c r="D35" s="41">
        <f t="shared" si="11"/>
        <v>0</v>
      </c>
      <c r="E35" s="41">
        <f t="shared" si="12"/>
        <v>0</v>
      </c>
    </row>
    <row r="36" spans="2:5" ht="14.25" customHeight="1">
      <c r="B36" s="19" t="s">
        <v>103</v>
      </c>
      <c r="C36" s="52">
        <f>TIME(HOUR(E36),MINUTE(E36),SECOND(E36))</f>
        <v>0</v>
      </c>
      <c r="E36" s="53">
        <f>SUM(E23:E35)/1440</f>
        <v>0</v>
      </c>
    </row>
    <row r="38" ht="12" customHeight="1">
      <c r="A38" s="19" t="s">
        <v>74</v>
      </c>
    </row>
    <row r="39" spans="1:5" ht="14.25" customHeight="1">
      <c r="A39" s="7" t="s">
        <v>114</v>
      </c>
      <c r="B39" s="61"/>
      <c r="C39" s="61"/>
      <c r="D39" s="41">
        <f>IF(B39-B35&lt;0,B39-B35+24,B39-B35)</f>
        <v>0</v>
      </c>
      <c r="E39" s="41">
        <f>(D39*60)+(C39-C35)</f>
        <v>0</v>
      </c>
    </row>
    <row r="40" spans="1:5" ht="14.25" customHeight="1">
      <c r="A40" t="s">
        <v>137</v>
      </c>
      <c r="B40" s="61"/>
      <c r="C40" s="61"/>
      <c r="D40" s="41">
        <f aca="true" t="shared" si="13" ref="D40:D55">IF(B40-B39&lt;0,B40-B39+24,B40-B39)</f>
        <v>0</v>
      </c>
      <c r="E40" s="41">
        <f aca="true" t="shared" si="14" ref="E40:E55">(D40*60)+(C40-C39)</f>
        <v>0</v>
      </c>
    </row>
    <row r="41" spans="1:5" ht="14.25" customHeight="1">
      <c r="A41" t="s">
        <v>138</v>
      </c>
      <c r="B41" s="61"/>
      <c r="C41" s="61"/>
      <c r="D41" s="41">
        <f t="shared" si="13"/>
        <v>0</v>
      </c>
      <c r="E41" s="41">
        <f t="shared" si="14"/>
        <v>0</v>
      </c>
    </row>
    <row r="42" spans="1:5" ht="14.25" customHeight="1">
      <c r="A42" t="s">
        <v>140</v>
      </c>
      <c r="B42" s="61"/>
      <c r="C42" s="61"/>
      <c r="D42" s="41">
        <f t="shared" si="13"/>
        <v>0</v>
      </c>
      <c r="E42" s="41">
        <f t="shared" si="14"/>
        <v>0</v>
      </c>
    </row>
    <row r="43" spans="1:5" ht="14.25" customHeight="1">
      <c r="A43" t="s">
        <v>139</v>
      </c>
      <c r="B43" s="61"/>
      <c r="C43" s="61"/>
      <c r="D43" s="41">
        <f t="shared" si="13"/>
        <v>0</v>
      </c>
      <c r="E43" s="41">
        <f t="shared" si="14"/>
        <v>0</v>
      </c>
    </row>
    <row r="44" spans="1:5" ht="14.25" customHeight="1">
      <c r="A44" t="s">
        <v>141</v>
      </c>
      <c r="B44" s="61"/>
      <c r="C44" s="61"/>
      <c r="D44" s="41">
        <f t="shared" si="13"/>
        <v>0</v>
      </c>
      <c r="E44" s="41">
        <f t="shared" si="14"/>
        <v>0</v>
      </c>
    </row>
    <row r="45" spans="1:5" ht="14.25" customHeight="1">
      <c r="A45" t="s">
        <v>142</v>
      </c>
      <c r="B45" s="61"/>
      <c r="C45" s="61"/>
      <c r="D45" s="41">
        <f t="shared" si="13"/>
        <v>0</v>
      </c>
      <c r="E45" s="41">
        <f t="shared" si="14"/>
        <v>0</v>
      </c>
    </row>
    <row r="46" spans="1:5" ht="14.25" customHeight="1">
      <c r="A46" t="s">
        <v>143</v>
      </c>
      <c r="B46" s="61"/>
      <c r="C46" s="61"/>
      <c r="D46" s="41">
        <f t="shared" si="13"/>
        <v>0</v>
      </c>
      <c r="E46" s="41">
        <f t="shared" si="14"/>
        <v>0</v>
      </c>
    </row>
    <row r="47" spans="1:5" ht="14.25" customHeight="1">
      <c r="A47" t="s">
        <v>144</v>
      </c>
      <c r="B47" s="61"/>
      <c r="C47" s="61"/>
      <c r="D47" s="41">
        <f t="shared" si="13"/>
        <v>0</v>
      </c>
      <c r="E47" s="41">
        <f t="shared" si="14"/>
        <v>0</v>
      </c>
    </row>
    <row r="48" spans="1:5" ht="14.25" customHeight="1">
      <c r="A48" t="s">
        <v>145</v>
      </c>
      <c r="B48" s="61"/>
      <c r="C48" s="61"/>
      <c r="D48" s="41">
        <f t="shared" si="13"/>
        <v>0</v>
      </c>
      <c r="E48" s="41">
        <f t="shared" si="14"/>
        <v>0</v>
      </c>
    </row>
    <row r="49" spans="1:5" ht="14.25" customHeight="1">
      <c r="A49" t="s">
        <v>146</v>
      </c>
      <c r="B49" s="61"/>
      <c r="C49" s="61"/>
      <c r="D49" s="41">
        <f t="shared" si="13"/>
        <v>0</v>
      </c>
      <c r="E49" s="41">
        <f t="shared" si="14"/>
        <v>0</v>
      </c>
    </row>
    <row r="50" spans="1:5" ht="14.25" customHeight="1">
      <c r="A50" t="s">
        <v>147</v>
      </c>
      <c r="B50" s="61"/>
      <c r="C50" s="61"/>
      <c r="D50" s="41">
        <f t="shared" si="13"/>
        <v>0</v>
      </c>
      <c r="E50" s="41">
        <f t="shared" si="14"/>
        <v>0</v>
      </c>
    </row>
    <row r="51" spans="1:5" ht="14.25" customHeight="1">
      <c r="A51" t="s">
        <v>148</v>
      </c>
      <c r="B51" s="61"/>
      <c r="C51" s="61"/>
      <c r="D51" s="41">
        <f t="shared" si="13"/>
        <v>0</v>
      </c>
      <c r="E51" s="41">
        <f t="shared" si="14"/>
        <v>0</v>
      </c>
    </row>
    <row r="52" spans="1:5" ht="14.25" customHeight="1">
      <c r="A52" t="s">
        <v>149</v>
      </c>
      <c r="B52" s="61"/>
      <c r="C52" s="61"/>
      <c r="D52" s="41">
        <f t="shared" si="13"/>
        <v>0</v>
      </c>
      <c r="E52" s="41">
        <f t="shared" si="14"/>
        <v>0</v>
      </c>
    </row>
    <row r="53" spans="1:5" ht="14.25" customHeight="1">
      <c r="A53" t="s">
        <v>150</v>
      </c>
      <c r="B53" s="61"/>
      <c r="C53" s="61"/>
      <c r="D53" s="41">
        <f t="shared" si="13"/>
        <v>0</v>
      </c>
      <c r="E53" s="41">
        <f t="shared" si="14"/>
        <v>0</v>
      </c>
    </row>
    <row r="54" spans="1:5" ht="14.25" customHeight="1">
      <c r="A54" t="s">
        <v>151</v>
      </c>
      <c r="B54" s="61"/>
      <c r="C54" s="61"/>
      <c r="D54" s="41">
        <f t="shared" si="13"/>
        <v>0</v>
      </c>
      <c r="E54" s="41">
        <f t="shared" si="14"/>
        <v>0</v>
      </c>
    </row>
    <row r="55" spans="1:5" ht="14.25" customHeight="1">
      <c r="A55" t="s">
        <v>152</v>
      </c>
      <c r="B55" s="61"/>
      <c r="C55" s="61"/>
      <c r="D55" s="41">
        <f t="shared" si="13"/>
        <v>0</v>
      </c>
      <c r="E55" s="41">
        <f t="shared" si="14"/>
        <v>0</v>
      </c>
    </row>
    <row r="56" spans="2:5" ht="14.25" customHeight="1">
      <c r="B56" s="19" t="s">
        <v>103</v>
      </c>
      <c r="C56" s="52">
        <f>TIME(HOUR(E56),MINUTE(E56),SECOND(E56))</f>
        <v>0</v>
      </c>
      <c r="E56" s="53">
        <f>SUM(E40:E55)/1440</f>
        <v>0</v>
      </c>
    </row>
    <row r="57" ht="14.25" customHeight="1">
      <c r="C57" s="19"/>
    </row>
    <row r="58" ht="12" customHeight="1">
      <c r="A58" s="19" t="s">
        <v>75</v>
      </c>
    </row>
    <row r="59" spans="1:5" ht="14.25" customHeight="1">
      <c r="A59" t="s">
        <v>114</v>
      </c>
      <c r="B59" s="61"/>
      <c r="C59" s="61"/>
      <c r="D59" s="41">
        <f>IF(B59-B55&lt;0,B59-B55+24,B59-B55)</f>
        <v>0</v>
      </c>
      <c r="E59" s="41">
        <f>(D59*60)+(C59-C55)</f>
        <v>0</v>
      </c>
    </row>
    <row r="60" spans="1:5" ht="14.25" customHeight="1">
      <c r="A60" t="s">
        <v>153</v>
      </c>
      <c r="B60" s="61"/>
      <c r="C60" s="61"/>
      <c r="D60" s="41">
        <f aca="true" t="shared" si="15" ref="D60:D69">IF(B60-B59&lt;0,B60-B59+24,B60-B59)</f>
        <v>0</v>
      </c>
      <c r="E60" s="41">
        <f aca="true" t="shared" si="16" ref="E60:E69">(D60*60)+(C60-C59)</f>
        <v>0</v>
      </c>
    </row>
    <row r="61" spans="1:5" ht="14.25" customHeight="1">
      <c r="A61" t="s">
        <v>154</v>
      </c>
      <c r="B61" s="61"/>
      <c r="C61" s="61"/>
      <c r="D61" s="41">
        <f t="shared" si="15"/>
        <v>0</v>
      </c>
      <c r="E61" s="41">
        <f t="shared" si="16"/>
        <v>0</v>
      </c>
    </row>
    <row r="62" spans="1:9" ht="14.25" customHeight="1">
      <c r="A62" t="s">
        <v>155</v>
      </c>
      <c r="B62" s="61"/>
      <c r="C62" s="61"/>
      <c r="D62" s="41">
        <f t="shared" si="15"/>
        <v>0</v>
      </c>
      <c r="E62" s="41">
        <f t="shared" si="16"/>
        <v>0</v>
      </c>
      <c r="H62" s="73"/>
      <c r="I62" s="73"/>
    </row>
    <row r="63" spans="1:5" ht="14.25" customHeight="1">
      <c r="A63" t="s">
        <v>156</v>
      </c>
      <c r="B63" s="61"/>
      <c r="C63" s="61"/>
      <c r="D63" s="41">
        <f t="shared" si="15"/>
        <v>0</v>
      </c>
      <c r="E63" s="41">
        <f t="shared" si="16"/>
        <v>0</v>
      </c>
    </row>
    <row r="64" spans="1:5" ht="14.25" customHeight="1">
      <c r="A64" t="s">
        <v>157</v>
      </c>
      <c r="B64" s="61"/>
      <c r="C64" s="61"/>
      <c r="D64" s="41">
        <f t="shared" si="15"/>
        <v>0</v>
      </c>
      <c r="E64" s="41">
        <f t="shared" si="16"/>
        <v>0</v>
      </c>
    </row>
    <row r="65" spans="1:5" ht="14.25" customHeight="1">
      <c r="A65" t="s">
        <v>158</v>
      </c>
      <c r="B65" s="61"/>
      <c r="C65" s="61"/>
      <c r="D65" s="41">
        <f t="shared" si="15"/>
        <v>0</v>
      </c>
      <c r="E65" s="41">
        <f t="shared" si="16"/>
        <v>0</v>
      </c>
    </row>
    <row r="66" spans="1:5" ht="14.25" customHeight="1">
      <c r="A66" t="s">
        <v>159</v>
      </c>
      <c r="B66" s="61"/>
      <c r="C66" s="61"/>
      <c r="D66" s="41">
        <f t="shared" si="15"/>
        <v>0</v>
      </c>
      <c r="E66" s="41">
        <f t="shared" si="16"/>
        <v>0</v>
      </c>
    </row>
    <row r="67" spans="1:5" ht="14.25" customHeight="1">
      <c r="A67" t="s">
        <v>160</v>
      </c>
      <c r="B67" s="61"/>
      <c r="C67" s="61"/>
      <c r="D67" s="41">
        <f t="shared" si="15"/>
        <v>0</v>
      </c>
      <c r="E67" s="41">
        <f t="shared" si="16"/>
        <v>0</v>
      </c>
    </row>
    <row r="68" spans="1:5" ht="14.25" customHeight="1">
      <c r="A68" t="s">
        <v>161</v>
      </c>
      <c r="B68" s="61"/>
      <c r="C68" s="61"/>
      <c r="D68" s="41">
        <f t="shared" si="15"/>
        <v>0</v>
      </c>
      <c r="E68" s="41">
        <f t="shared" si="16"/>
        <v>0</v>
      </c>
    </row>
    <row r="69" spans="1:5" ht="14.25" customHeight="1">
      <c r="A69" t="s">
        <v>162</v>
      </c>
      <c r="B69" s="61"/>
      <c r="C69" s="61"/>
      <c r="D69" s="41">
        <f t="shared" si="15"/>
        <v>0</v>
      </c>
      <c r="E69" s="41">
        <f t="shared" si="16"/>
        <v>0</v>
      </c>
    </row>
    <row r="70" spans="2:5" ht="14.25" customHeight="1">
      <c r="B70" s="19" t="s">
        <v>103</v>
      </c>
      <c r="C70" s="52">
        <f>TIME(HOUR(E70),MINUTE(E70),SECOND(E70))</f>
        <v>0</v>
      </c>
      <c r="E70" s="53">
        <f>SUM(E60:E69)/1440</f>
        <v>0</v>
      </c>
    </row>
    <row r="72" ht="12" customHeight="1">
      <c r="A72" s="19" t="s">
        <v>76</v>
      </c>
    </row>
    <row r="73" spans="1:5" ht="14.25" customHeight="1">
      <c r="A73" t="s">
        <v>114</v>
      </c>
      <c r="B73" s="61"/>
      <c r="C73" s="61"/>
      <c r="D73" s="41">
        <f>IF(B73-B69&lt;0,B73-B69+24,B73-B69)</f>
        <v>0</v>
      </c>
      <c r="E73" s="41">
        <f>(D73*60)+(C73-C69)</f>
        <v>0</v>
      </c>
    </row>
    <row r="74" spans="1:5" ht="14.25" customHeight="1">
      <c r="A74" t="s">
        <v>163</v>
      </c>
      <c r="B74" s="61"/>
      <c r="C74" s="61"/>
      <c r="D74" s="41">
        <f aca="true" t="shared" si="17" ref="D74:D77">IF(B74-B73&lt;0,B74-B73+24,B74-B73)</f>
        <v>0</v>
      </c>
      <c r="E74" s="41">
        <f aca="true" t="shared" si="18" ref="E74:E77">(D74*60)+(C74-C73)</f>
        <v>0</v>
      </c>
    </row>
    <row r="75" spans="1:5" ht="14.25" customHeight="1">
      <c r="A75" t="s">
        <v>164</v>
      </c>
      <c r="B75" s="61"/>
      <c r="C75" s="61"/>
      <c r="D75" s="41">
        <f t="shared" si="17"/>
        <v>0</v>
      </c>
      <c r="E75" s="41">
        <f t="shared" si="18"/>
        <v>0</v>
      </c>
    </row>
    <row r="76" spans="1:5" ht="14.25" customHeight="1">
      <c r="A76" t="s">
        <v>165</v>
      </c>
      <c r="B76" s="61"/>
      <c r="C76" s="61"/>
      <c r="D76" s="41">
        <f t="shared" si="17"/>
        <v>0</v>
      </c>
      <c r="E76" s="41">
        <f t="shared" si="18"/>
        <v>0</v>
      </c>
    </row>
    <row r="77" spans="1:5" ht="14.25" customHeight="1">
      <c r="A77" t="s">
        <v>166</v>
      </c>
      <c r="B77" s="61"/>
      <c r="C77" s="61"/>
      <c r="D77" s="41">
        <f t="shared" si="17"/>
        <v>0</v>
      </c>
      <c r="E77" s="41">
        <f t="shared" si="18"/>
        <v>0</v>
      </c>
    </row>
    <row r="78" spans="2:5" ht="14.25" customHeight="1">
      <c r="B78" s="19" t="s">
        <v>103</v>
      </c>
      <c r="C78" s="52">
        <f>TIME(HOUR(E78),MINUTE(E78),SECOND(E78))</f>
        <v>0</v>
      </c>
      <c r="E78" s="53">
        <f>SUM(E74:E77)/1440</f>
        <v>0</v>
      </c>
    </row>
    <row r="80" spans="1:5" ht="14.25" customHeight="1">
      <c r="A80" s="19" t="s">
        <v>167</v>
      </c>
      <c r="C80" s="68">
        <f>TIME(HOUR(E80),MINUTE(E80),SECOND(E80))</f>
        <v>0</v>
      </c>
      <c r="E80" s="57">
        <f>E78+E70+E56+E36+E19</f>
        <v>0</v>
      </c>
    </row>
    <row r="81" spans="1:5" ht="14.25" customHeight="1">
      <c r="A81" s="19" t="s">
        <v>168</v>
      </c>
      <c r="C81" s="69">
        <f>E81</f>
        <v>0</v>
      </c>
      <c r="E81" s="58">
        <f>E73+E59+E39+E22</f>
        <v>0</v>
      </c>
    </row>
    <row r="82" spans="1:5" ht="14.25" customHeight="1">
      <c r="A82" s="19" t="s">
        <v>169</v>
      </c>
      <c r="B82" s="19"/>
      <c r="C82" s="68">
        <f>TIME(HOUR(E82),MINUTE(E82),SECOND(E82))</f>
        <v>0</v>
      </c>
      <c r="E82" s="57">
        <f>C80+TIME(0,C81,0)</f>
        <v>0</v>
      </c>
    </row>
    <row r="84" spans="1:2" ht="14.25" customHeight="1">
      <c r="A84" t="s">
        <v>72</v>
      </c>
      <c r="B84" s="41">
        <f>(SUM(E15:E18))</f>
        <v>0</v>
      </c>
    </row>
    <row r="85" spans="1:2" ht="14.25" customHeight="1">
      <c r="A85" t="s">
        <v>73</v>
      </c>
      <c r="B85" s="41">
        <f>SUM(E23:E35)</f>
        <v>0</v>
      </c>
    </row>
    <row r="86" spans="1:2" ht="14.25" customHeight="1">
      <c r="A86" t="s">
        <v>74</v>
      </c>
      <c r="B86" s="41">
        <f>SUM(E40:E55)</f>
        <v>0</v>
      </c>
    </row>
    <row r="87" spans="1:2" ht="14.25" customHeight="1">
      <c r="A87" t="s">
        <v>75</v>
      </c>
      <c r="B87" s="41">
        <f>SUM(E60:E69)</f>
        <v>0</v>
      </c>
    </row>
    <row r="88" spans="1:2" ht="14.25" customHeight="1">
      <c r="A88" t="s">
        <v>75</v>
      </c>
      <c r="B88" s="41">
        <f>SUM(E74:E77)</f>
        <v>0</v>
      </c>
    </row>
    <row r="89" spans="1:2" ht="14.25" customHeight="1">
      <c r="A89" t="s">
        <v>168</v>
      </c>
      <c r="B89" s="41">
        <f>E73+E59+E39+E22</f>
        <v>0</v>
      </c>
    </row>
    <row r="106" spans="1:10" ht="14.25" customHeight="1">
      <c r="A106" s="57" t="str">
        <f>CONCATENATE("1,",Info!B27,",",Info!C37,"-",Info!D37,"-",Info!E37,",",Info!B38,",",Info!B39,",",A111,",",A114,",",Info!B28,,",",Info!B29,",1,",Info!B34)</f>
        <v>1,,2024--,0,,:,0:0,British,,1,</v>
      </c>
      <c r="H106">
        <f aca="true" t="shared" si="19" ref="H106:H126">IF(S14&gt;0,CONCATENATE(H14,",",J14,",",S14),"")</f>
      </c>
      <c r="J106">
        <f>IF(H106&lt;&gt;"",H106,"")</f>
      </c>
    </row>
    <row r="107" spans="8:10" ht="14.25" customHeight="1">
      <c r="H107">
        <f t="shared" si="19"/>
      </c>
      <c r="J107">
        <f aca="true" t="shared" si="20" ref="J107:J126">IF(H107&lt;&gt;"",CONCATENATE(J106,";",H107),J106)</f>
      </c>
    </row>
    <row r="108" spans="8:10" ht="14.25" customHeight="1">
      <c r="H108">
        <f t="shared" si="19"/>
      </c>
      <c r="J108">
        <f t="shared" si="20"/>
      </c>
    </row>
    <row r="109" spans="8:10" ht="14.25" customHeight="1">
      <c r="H109">
        <f t="shared" si="19"/>
      </c>
      <c r="J109">
        <f t="shared" si="20"/>
      </c>
    </row>
    <row r="110" spans="8:10" ht="14.25" customHeight="1">
      <c r="H110">
        <f t="shared" si="19"/>
      </c>
      <c r="J110">
        <f t="shared" si="20"/>
      </c>
    </row>
    <row r="111" spans="1:10" ht="14.25" customHeight="1">
      <c r="A111" t="str">
        <f>CONCATENATE(B77,":",C77)</f>
        <v>:</v>
      </c>
      <c r="H111">
        <f t="shared" si="19"/>
      </c>
      <c r="J111">
        <f t="shared" si="20"/>
      </c>
    </row>
    <row r="112" spans="1:10" ht="14.25" customHeight="1">
      <c r="A112" s="58">
        <f>HOUR(C82)</f>
        <v>0</v>
      </c>
      <c r="H112">
        <f t="shared" si="19"/>
      </c>
      <c r="J112">
        <f t="shared" si="20"/>
      </c>
    </row>
    <row r="113" spans="1:10" ht="14.25" customHeight="1">
      <c r="A113" s="58">
        <f>MINUTE(C82)</f>
        <v>0</v>
      </c>
      <c r="H113">
        <f t="shared" si="19"/>
      </c>
      <c r="J113">
        <f t="shared" si="20"/>
      </c>
    </row>
    <row r="114" spans="1:10" ht="14.25" customHeight="1">
      <c r="A114" t="str">
        <f>CONCATENATE(A112,":",A113)</f>
        <v>0:0</v>
      </c>
      <c r="H114">
        <f t="shared" si="19"/>
      </c>
      <c r="J114">
        <f t="shared" si="20"/>
      </c>
    </row>
    <row r="115" spans="8:10" ht="14.25" customHeight="1">
      <c r="H115">
        <f t="shared" si="19"/>
      </c>
      <c r="J115">
        <f t="shared" si="20"/>
      </c>
    </row>
    <row r="116" spans="8:10" ht="14.25" customHeight="1">
      <c r="H116">
        <f t="shared" si="19"/>
      </c>
      <c r="J116">
        <f t="shared" si="20"/>
      </c>
    </row>
    <row r="117" spans="8:10" ht="14.25" customHeight="1">
      <c r="H117">
        <f t="shared" si="19"/>
      </c>
      <c r="J117">
        <f t="shared" si="20"/>
      </c>
    </row>
    <row r="118" spans="8:10" ht="14.25" customHeight="1">
      <c r="H118">
        <f t="shared" si="19"/>
      </c>
      <c r="J118">
        <f t="shared" si="20"/>
      </c>
    </row>
    <row r="119" spans="8:10" ht="14.25" customHeight="1">
      <c r="H119">
        <f t="shared" si="19"/>
      </c>
      <c r="J119">
        <f t="shared" si="20"/>
      </c>
    </row>
    <row r="120" spans="8:10" ht="14.25" customHeight="1">
      <c r="H120">
        <f t="shared" si="19"/>
      </c>
      <c r="J120">
        <f t="shared" si="20"/>
      </c>
    </row>
    <row r="121" spans="8:10" ht="14.25" customHeight="1">
      <c r="H121">
        <f t="shared" si="19"/>
      </c>
      <c r="J121">
        <f t="shared" si="20"/>
      </c>
    </row>
    <row r="122" spans="8:10" ht="14.25" customHeight="1">
      <c r="H122">
        <f t="shared" si="19"/>
      </c>
      <c r="J122">
        <f t="shared" si="20"/>
      </c>
    </row>
    <row r="123" spans="8:10" ht="14.25" customHeight="1">
      <c r="H123">
        <f t="shared" si="19"/>
      </c>
      <c r="J123">
        <f t="shared" si="20"/>
      </c>
    </row>
    <row r="124" spans="8:10" ht="14.25" customHeight="1">
      <c r="H124">
        <f t="shared" si="19"/>
      </c>
      <c r="J124">
        <f t="shared" si="20"/>
      </c>
    </row>
    <row r="125" spans="8:10" ht="14.25" customHeight="1">
      <c r="H125">
        <f t="shared" si="19"/>
      </c>
      <c r="J125">
        <f t="shared" si="20"/>
      </c>
    </row>
    <row r="126" spans="8:10" ht="14.25" customHeight="1">
      <c r="H126">
        <f t="shared" si="19"/>
      </c>
      <c r="J126">
        <f t="shared" si="20"/>
      </c>
    </row>
  </sheetData>
  <sheetProtection selectLockedCells="1" selectUnlockedCells="1"/>
  <mergeCells count="14">
    <mergeCell ref="A1:G1"/>
    <mergeCell ref="H1:J1"/>
    <mergeCell ref="A3:E3"/>
    <mergeCell ref="A5:E6"/>
    <mergeCell ref="J7:K7"/>
    <mergeCell ref="M7:O7"/>
    <mergeCell ref="A8:E9"/>
    <mergeCell ref="F10:G12"/>
    <mergeCell ref="H10:I11"/>
    <mergeCell ref="J10:J12"/>
    <mergeCell ref="K10:K12"/>
    <mergeCell ref="L10:P11"/>
    <mergeCell ref="Q10:R11"/>
    <mergeCell ref="H34:K34"/>
  </mergeCells>
  <conditionalFormatting sqref="R34">
    <cfRule type="cellIs" priority="1" dxfId="1" operator="equal" stopIfTrue="1">
      <formula>0</formula>
    </cfRule>
    <cfRule type="cellIs" priority="2" dxfId="2" operator="greaterThan" stopIfTrue="1">
      <formula>0</formula>
    </cfRule>
  </conditionalFormatting>
  <conditionalFormatting sqref="G14:G33">
    <cfRule type="cellIs" priority="3" dxfId="1" operator="between" stopIfTrue="1">
      <formula>33</formula>
      <formula>63</formula>
    </cfRule>
    <cfRule type="cellIs" priority="4" dxfId="1" operator="equal" stopIfTrue="1">
      <formula>0</formula>
    </cfRule>
  </conditionalFormatting>
  <conditionalFormatting sqref="L34:P34">
    <cfRule type="cellIs" priority="5" dxfId="1" operator="equal" stopIfTrue="1">
      <formula>0</formula>
    </cfRule>
    <cfRule type="cellIs" priority="6" dxfId="2" operator="greaterThan" stopIfTrue="1">
      <formula>0</formula>
    </cfRule>
  </conditionalFormatting>
  <dataValidations count="4">
    <dataValidation operator="equal" allowBlank="1" showInputMessage="1" showErrorMessage="1" promptTitle="helper-name" prompt="Only enter a name with no other text.&#10;&#10;Valid: John Smith&#10;Invalid: Dr John Smith&#10;Invalid: J. Smith&#10;Invalid: John Smith (helped at road crossings)" sqref="H14:H32 H33:I33">
      <formula1>0</formula1>
    </dataValidation>
    <dataValidation operator="equal" allowBlank="1" showErrorMessage="1" errorTitle="Invalid value!" error="Only membership numbers such as 12345 allowed." sqref="K14:K20">
      <formula1>0</formula1>
    </dataValidation>
    <dataValidation type="whole" allowBlank="1" showErrorMessage="1" sqref="I14:I32">
      <formula1>1</formula1>
      <formula2>10000</formula2>
    </dataValidation>
    <dataValidation operator="equal" allowBlank="1" showErrorMessage="1" errorTitle="Invalid value!" error="Only enter a valid membership number such as 12345." sqref="J14:J33">
      <formula1>0</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Z126"/>
  <sheetViews>
    <sheetView workbookViewId="0" topLeftCell="A42">
      <selection activeCell="C77" sqref="C77"/>
    </sheetView>
  </sheetViews>
  <sheetFormatPr defaultColWidth="12.57421875" defaultRowHeight="14.25" customHeight="1"/>
  <cols>
    <col min="1" max="1" width="20.421875" style="0" customWidth="1"/>
    <col min="2" max="2" width="11.57421875" style="0" customWidth="1"/>
    <col min="3" max="3" width="13.28125" style="0" customWidth="1"/>
    <col min="4" max="5" width="0" style="0" hidden="1" customWidth="1"/>
    <col min="6" max="6" width="15.57421875" style="0" customWidth="1"/>
    <col min="7" max="7" width="11.57421875" style="0" customWidth="1"/>
    <col min="8" max="8" width="17.28125" style="0" customWidth="1"/>
    <col min="9" max="9" width="31.57421875" style="0" customWidth="1"/>
    <col min="10" max="10" width="22.00390625" style="0" customWidth="1"/>
    <col min="11" max="11" width="14.421875" style="0" customWidth="1"/>
    <col min="12" max="12" width="8.00390625" style="0" customWidth="1"/>
    <col min="13" max="15" width="7.00390625" style="0" customWidth="1"/>
    <col min="16" max="16" width="6.57421875" style="0" customWidth="1"/>
    <col min="17" max="17" width="12.28125" style="0" customWidth="1"/>
    <col min="18" max="18" width="11.57421875" style="0" customWidth="1"/>
    <col min="19" max="16384" width="11.57421875" style="0" customWidth="1"/>
  </cols>
  <sheetData>
    <row r="1" spans="1:11" ht="33" customHeight="1">
      <c r="A1" s="30" t="s">
        <v>170</v>
      </c>
      <c r="B1" s="30"/>
      <c r="C1" s="30"/>
      <c r="D1" s="30"/>
      <c r="E1" s="30"/>
      <c r="F1" s="30"/>
      <c r="G1" s="30"/>
      <c r="H1" s="59" t="str">
        <f>'Clockwise-SM-first'!H1</f>
        <v>Check the Example tab to see how to fill out.</v>
      </c>
      <c r="I1" s="59"/>
      <c r="J1" s="59"/>
      <c r="K1" s="28"/>
    </row>
    <row r="2" ht="19.5" customHeight="1"/>
    <row r="3" spans="1:5" ht="12" customHeight="1">
      <c r="A3" s="31" t="s">
        <v>57</v>
      </c>
      <c r="B3" s="31"/>
      <c r="C3" s="31"/>
      <c r="D3" s="31"/>
      <c r="E3" s="31"/>
    </row>
    <row r="5" spans="1:5" ht="12" customHeight="1">
      <c r="A5" s="32" t="s">
        <v>58</v>
      </c>
      <c r="B5" s="32"/>
      <c r="C5" s="32"/>
      <c r="D5" s="32"/>
      <c r="E5" s="32"/>
    </row>
    <row r="6" spans="1:5" ht="14.25" customHeight="1">
      <c r="A6" s="32"/>
      <c r="B6" s="32"/>
      <c r="C6" s="32"/>
      <c r="D6" s="32"/>
      <c r="E6" s="32"/>
    </row>
    <row r="7" spans="8:15" ht="39" customHeight="1">
      <c r="H7" s="33" t="str">
        <f>Example!H7</f>
        <v>Remember to fill out the info sheet with your personal details</v>
      </c>
      <c r="J7" s="28" t="str">
        <f>Example!J7</f>
        <v>Check the Example sheet to see how to fill this out and what are the potential errors.</v>
      </c>
      <c r="K7" s="28"/>
      <c r="M7" s="24" t="s">
        <v>172</v>
      </c>
      <c r="N7" s="24"/>
      <c r="O7" s="24"/>
    </row>
    <row r="8" spans="1:5" ht="12" customHeight="1">
      <c r="A8" s="34" t="s">
        <v>182</v>
      </c>
      <c r="B8" s="34"/>
      <c r="C8" s="34"/>
      <c r="D8" s="34"/>
      <c r="E8" s="34"/>
    </row>
    <row r="9" spans="1:9" ht="14.25" customHeight="1">
      <c r="A9" s="34"/>
      <c r="B9" s="34"/>
      <c r="C9" s="34"/>
      <c r="D9" s="34"/>
      <c r="E9" s="34"/>
      <c r="H9" s="35" t="s">
        <v>62</v>
      </c>
      <c r="I9" s="35"/>
    </row>
    <row r="10" spans="6:18" ht="29.25" customHeight="1">
      <c r="F10" s="70" t="s">
        <v>173</v>
      </c>
      <c r="G10" s="70"/>
      <c r="H10" s="36" t="str">
        <f>Example!H10</f>
        <v>Enter the names of those who helped you in the cells below, one name per line. Each name should appear just once. No initials please: John Smith not J. Smith. No other text</v>
      </c>
      <c r="I10" s="36"/>
      <c r="J10" s="36" t="str">
        <f>Example!J10</f>
        <v>If the helper is already a Club member enter their membership number in this column. If they succeeded this year and don't have a number put a 'Y'. OR ..</v>
      </c>
      <c r="K10" s="36" t="str">
        <f>Example!K10</f>
        <v>If the helper is not a club member and has paced before on a successful round put an 'X' here</v>
      </c>
      <c r="L10" s="36" t="str">
        <f>Example!L10</f>
        <v>Put an 'X' in the column for each leg that the helper assisted you on the fells.
Put an 'X' in the Road column if they were part of your road crew.</v>
      </c>
      <c r="M10" s="36"/>
      <c r="N10" s="36"/>
      <c r="O10" s="36"/>
      <c r="P10" s="36"/>
      <c r="Q10" s="36" t="str">
        <f>Example!Q10</f>
        <v>Reciprocal is where contender A witnesses contender B and vice versa. Don't use for companions on supported rounds</v>
      </c>
      <c r="R10" s="36"/>
    </row>
    <row r="11" spans="1:18" ht="42" customHeight="1">
      <c r="A11" s="19" t="s">
        <v>68</v>
      </c>
      <c r="B11" s="19" t="s">
        <v>69</v>
      </c>
      <c r="C11" s="19"/>
      <c r="F11" s="70"/>
      <c r="G11" s="70"/>
      <c r="H11" s="36"/>
      <c r="I11" s="36"/>
      <c r="J11" s="36"/>
      <c r="K11" s="36"/>
      <c r="L11" s="36"/>
      <c r="M11" s="36"/>
      <c r="N11" s="36"/>
      <c r="O11" s="36"/>
      <c r="P11" s="36"/>
      <c r="Q11" s="36"/>
      <c r="R11" s="36"/>
    </row>
    <row r="12" spans="1:18" ht="15.75" customHeight="1">
      <c r="A12" s="19"/>
      <c r="B12" s="19" t="s">
        <v>70</v>
      </c>
      <c r="C12" s="19" t="s">
        <v>71</v>
      </c>
      <c r="F12" s="70"/>
      <c r="G12" s="70"/>
      <c r="H12" s="36" t="s">
        <v>181</v>
      </c>
      <c r="I12" s="36" t="s">
        <v>183</v>
      </c>
      <c r="J12" s="36"/>
      <c r="K12" s="36"/>
      <c r="L12" s="19" t="s">
        <v>72</v>
      </c>
      <c r="M12" s="19" t="s">
        <v>73</v>
      </c>
      <c r="N12" s="19" t="s">
        <v>74</v>
      </c>
      <c r="O12" s="19" t="s">
        <v>75</v>
      </c>
      <c r="P12" s="19" t="s">
        <v>76</v>
      </c>
      <c r="Q12" s="19" t="s">
        <v>77</v>
      </c>
      <c r="R12" s="19" t="s">
        <v>78</v>
      </c>
    </row>
    <row r="13" spans="1:26" ht="12" customHeight="1">
      <c r="A13" s="19" t="s">
        <v>72</v>
      </c>
      <c r="H13" s="71" t="s">
        <v>176</v>
      </c>
      <c r="I13" s="71" t="s">
        <v>177</v>
      </c>
      <c r="J13" s="72">
        <v>123456</v>
      </c>
      <c r="K13" s="72" t="s">
        <v>82</v>
      </c>
      <c r="L13" s="39" t="s">
        <v>82</v>
      </c>
      <c r="M13" s="39"/>
      <c r="N13" s="39"/>
      <c r="O13" s="39"/>
      <c r="P13" s="39" t="s">
        <v>82</v>
      </c>
      <c r="Q13" s="39"/>
      <c r="R13" s="39" t="s">
        <v>82</v>
      </c>
      <c r="S13" s="58">
        <f aca="true" t="shared" si="0" ref="S13:S33">SUM(T13:Z13)</f>
        <v>81</v>
      </c>
      <c r="T13" s="58">
        <f aca="true" t="shared" si="1" ref="T13:T33">IF(ISBLANK(L13),0,1)</f>
        <v>1</v>
      </c>
      <c r="U13" s="58">
        <f aca="true" t="shared" si="2" ref="U13:U33">IF(ISBLANK(M13),0,2)</f>
        <v>0</v>
      </c>
      <c r="V13" s="58">
        <f aca="true" t="shared" si="3" ref="V13:V33">IF(ISBLANK(N13),0,4)</f>
        <v>0</v>
      </c>
      <c r="W13" s="58">
        <f aca="true" t="shared" si="4" ref="W13:W33">IF(ISBLANK(O13),0,8)</f>
        <v>0</v>
      </c>
      <c r="X13" s="58">
        <f aca="true" t="shared" si="5" ref="X13:X33">IF(ISBLANK(P13),0,16)</f>
        <v>16</v>
      </c>
      <c r="Y13" s="58">
        <f aca="true" t="shared" si="6" ref="Y13:Y33">IF(ISBLANK(Q13),0,32)</f>
        <v>0</v>
      </c>
      <c r="Z13" s="58">
        <f aca="true" t="shared" si="7" ref="Z13:Z33">IF(ISBLANK(R13),0,64)</f>
        <v>64</v>
      </c>
    </row>
    <row r="14" spans="1:26" ht="14.25" customHeight="1">
      <c r="A14" t="s">
        <v>84</v>
      </c>
      <c r="B14" s="61"/>
      <c r="C14" s="61"/>
      <c r="G14">
        <f aca="true" t="shared" si="8" ref="G14:G33">S14</f>
        <v>0</v>
      </c>
      <c r="H14" s="62"/>
      <c r="I14" s="62"/>
      <c r="J14" s="63"/>
      <c r="K14" s="63"/>
      <c r="L14" s="64"/>
      <c r="M14" s="64"/>
      <c r="N14" s="64"/>
      <c r="O14" s="64"/>
      <c r="P14" s="64"/>
      <c r="Q14" s="64"/>
      <c r="R14" s="64"/>
      <c r="S14" s="58">
        <f t="shared" si="0"/>
        <v>0</v>
      </c>
      <c r="T14" s="58">
        <f t="shared" si="1"/>
        <v>0</v>
      </c>
      <c r="U14" s="58">
        <f t="shared" si="2"/>
        <v>0</v>
      </c>
      <c r="V14" s="58">
        <f t="shared" si="3"/>
        <v>0</v>
      </c>
      <c r="W14" s="58">
        <f t="shared" si="4"/>
        <v>0</v>
      </c>
      <c r="X14" s="58">
        <f t="shared" si="5"/>
        <v>0</v>
      </c>
      <c r="Y14" s="58">
        <f t="shared" si="6"/>
        <v>0</v>
      </c>
      <c r="Z14" s="58">
        <f t="shared" si="7"/>
        <v>0</v>
      </c>
    </row>
    <row r="15" spans="1:26" ht="14.25" customHeight="1">
      <c r="A15" t="s">
        <v>165</v>
      </c>
      <c r="B15" s="61"/>
      <c r="C15" s="61"/>
      <c r="D15" s="41">
        <f aca="true" t="shared" si="9" ref="D15:D18">IF(B15-B14&lt;0,B15-B14+24,B15-B14)</f>
        <v>0</v>
      </c>
      <c r="E15" s="41">
        <f aca="true" t="shared" si="10" ref="E15:E18">(D15*60)+(C15-C14)</f>
        <v>0</v>
      </c>
      <c r="G15">
        <f t="shared" si="8"/>
        <v>0</v>
      </c>
      <c r="H15" s="62"/>
      <c r="I15" s="62"/>
      <c r="J15" s="63"/>
      <c r="K15" s="63"/>
      <c r="L15" s="64"/>
      <c r="M15" s="64"/>
      <c r="N15" s="64"/>
      <c r="O15" s="64"/>
      <c r="P15" s="64"/>
      <c r="Q15" s="64"/>
      <c r="R15" s="64"/>
      <c r="S15" s="58">
        <f t="shared" si="0"/>
        <v>0</v>
      </c>
      <c r="T15" s="58">
        <f t="shared" si="1"/>
        <v>0</v>
      </c>
      <c r="U15" s="58">
        <f t="shared" si="2"/>
        <v>0</v>
      </c>
      <c r="V15" s="58">
        <f t="shared" si="3"/>
        <v>0</v>
      </c>
      <c r="W15" s="58">
        <f t="shared" si="4"/>
        <v>0</v>
      </c>
      <c r="X15" s="58">
        <f t="shared" si="5"/>
        <v>0</v>
      </c>
      <c r="Y15" s="58">
        <f t="shared" si="6"/>
        <v>0</v>
      </c>
      <c r="Z15" s="58">
        <f t="shared" si="7"/>
        <v>0</v>
      </c>
    </row>
    <row r="16" spans="1:26" ht="14.25" customHeight="1">
      <c r="A16" t="s">
        <v>164</v>
      </c>
      <c r="B16" s="61"/>
      <c r="C16" s="61"/>
      <c r="D16" s="41">
        <f t="shared" si="9"/>
        <v>0</v>
      </c>
      <c r="E16" s="41">
        <f t="shared" si="10"/>
        <v>0</v>
      </c>
      <c r="G16">
        <f t="shared" si="8"/>
        <v>0</v>
      </c>
      <c r="H16" s="65"/>
      <c r="I16" s="65"/>
      <c r="J16" s="63"/>
      <c r="K16" s="63"/>
      <c r="L16" s="64"/>
      <c r="M16" s="64"/>
      <c r="N16" s="64"/>
      <c r="O16" s="64"/>
      <c r="P16" s="64"/>
      <c r="Q16" s="64"/>
      <c r="R16" s="64"/>
      <c r="S16" s="58">
        <f t="shared" si="0"/>
        <v>0</v>
      </c>
      <c r="T16" s="58">
        <f t="shared" si="1"/>
        <v>0</v>
      </c>
      <c r="U16" s="58">
        <f t="shared" si="2"/>
        <v>0</v>
      </c>
      <c r="V16" s="58">
        <f t="shared" si="3"/>
        <v>0</v>
      </c>
      <c r="W16" s="58">
        <f t="shared" si="4"/>
        <v>0</v>
      </c>
      <c r="X16" s="58">
        <f t="shared" si="5"/>
        <v>0</v>
      </c>
      <c r="Y16" s="58">
        <f t="shared" si="6"/>
        <v>0</v>
      </c>
      <c r="Z16" s="58">
        <f t="shared" si="7"/>
        <v>0</v>
      </c>
    </row>
    <row r="17" spans="1:26" ht="14.25" customHeight="1">
      <c r="A17" t="s">
        <v>163</v>
      </c>
      <c r="B17" s="61"/>
      <c r="C17" s="61"/>
      <c r="D17" s="41">
        <f t="shared" si="9"/>
        <v>0</v>
      </c>
      <c r="E17" s="41">
        <f t="shared" si="10"/>
        <v>0</v>
      </c>
      <c r="G17">
        <f t="shared" si="8"/>
        <v>0</v>
      </c>
      <c r="H17" s="65"/>
      <c r="I17" s="65"/>
      <c r="J17" s="63"/>
      <c r="K17" s="63"/>
      <c r="L17" s="64"/>
      <c r="M17" s="64"/>
      <c r="N17" s="64"/>
      <c r="O17" s="64"/>
      <c r="P17" s="64"/>
      <c r="Q17" s="64"/>
      <c r="R17" s="64"/>
      <c r="S17" s="58">
        <f t="shared" si="0"/>
        <v>0</v>
      </c>
      <c r="T17" s="58">
        <f t="shared" si="1"/>
        <v>0</v>
      </c>
      <c r="U17" s="58">
        <f t="shared" si="2"/>
        <v>0</v>
      </c>
      <c r="V17" s="58">
        <f t="shared" si="3"/>
        <v>0</v>
      </c>
      <c r="W17" s="58">
        <f t="shared" si="4"/>
        <v>0</v>
      </c>
      <c r="X17" s="58">
        <f t="shared" si="5"/>
        <v>0</v>
      </c>
      <c r="Y17" s="58">
        <f t="shared" si="6"/>
        <v>0</v>
      </c>
      <c r="Z17" s="58">
        <f t="shared" si="7"/>
        <v>0</v>
      </c>
    </row>
    <row r="18" spans="1:26" ht="14.25" customHeight="1">
      <c r="A18" t="s">
        <v>162</v>
      </c>
      <c r="B18" s="61"/>
      <c r="C18" s="61"/>
      <c r="D18" s="41">
        <f t="shared" si="9"/>
        <v>0</v>
      </c>
      <c r="E18" s="41">
        <f t="shared" si="10"/>
        <v>0</v>
      </c>
      <c r="G18">
        <f t="shared" si="8"/>
        <v>0</v>
      </c>
      <c r="H18" s="65"/>
      <c r="I18" s="65"/>
      <c r="J18" s="63"/>
      <c r="K18" s="63"/>
      <c r="L18" s="64"/>
      <c r="M18" s="64"/>
      <c r="N18" s="64"/>
      <c r="O18" s="64"/>
      <c r="P18" s="64"/>
      <c r="Q18" s="64"/>
      <c r="R18" s="64"/>
      <c r="S18" s="58">
        <f t="shared" si="0"/>
        <v>0</v>
      </c>
      <c r="T18" s="58">
        <f t="shared" si="1"/>
        <v>0</v>
      </c>
      <c r="U18" s="58">
        <f t="shared" si="2"/>
        <v>0</v>
      </c>
      <c r="V18" s="58">
        <f t="shared" si="3"/>
        <v>0</v>
      </c>
      <c r="W18" s="58">
        <f t="shared" si="4"/>
        <v>0</v>
      </c>
      <c r="X18" s="58">
        <f t="shared" si="5"/>
        <v>0</v>
      </c>
      <c r="Y18" s="58">
        <f t="shared" si="6"/>
        <v>0</v>
      </c>
      <c r="Z18" s="58">
        <f t="shared" si="7"/>
        <v>0</v>
      </c>
    </row>
    <row r="19" spans="2:26" ht="14.25" customHeight="1">
      <c r="B19" s="19" t="s">
        <v>103</v>
      </c>
      <c r="C19" s="52">
        <f>TIME(HOUR(E19),MINUTE(E19),SECOND(E19))</f>
        <v>0</v>
      </c>
      <c r="E19" s="53">
        <f>(SUM(E15:E18)/1440)</f>
        <v>0</v>
      </c>
      <c r="G19">
        <f t="shared" si="8"/>
        <v>0</v>
      </c>
      <c r="H19" s="65"/>
      <c r="I19" s="65"/>
      <c r="J19" s="63"/>
      <c r="K19" s="63"/>
      <c r="L19" s="64"/>
      <c r="M19" s="64"/>
      <c r="N19" s="64"/>
      <c r="O19" s="64"/>
      <c r="P19" s="64"/>
      <c r="Q19" s="64"/>
      <c r="R19" s="64"/>
      <c r="S19" s="58">
        <f t="shared" si="0"/>
        <v>0</v>
      </c>
      <c r="T19" s="58">
        <f t="shared" si="1"/>
        <v>0</v>
      </c>
      <c r="U19" s="58">
        <f t="shared" si="2"/>
        <v>0</v>
      </c>
      <c r="V19" s="58">
        <f t="shared" si="3"/>
        <v>0</v>
      </c>
      <c r="W19" s="58">
        <f t="shared" si="4"/>
        <v>0</v>
      </c>
      <c r="X19" s="58">
        <f t="shared" si="5"/>
        <v>0</v>
      </c>
      <c r="Y19" s="58">
        <f t="shared" si="6"/>
        <v>0</v>
      </c>
      <c r="Z19" s="58">
        <f t="shared" si="7"/>
        <v>0</v>
      </c>
    </row>
    <row r="20" spans="7:26" ht="14.25" customHeight="1">
      <c r="G20">
        <f t="shared" si="8"/>
        <v>0</v>
      </c>
      <c r="H20" s="65"/>
      <c r="I20" s="65"/>
      <c r="J20" s="63"/>
      <c r="K20" s="63"/>
      <c r="L20" s="64"/>
      <c r="M20" s="64"/>
      <c r="N20" s="64"/>
      <c r="O20" s="64"/>
      <c r="P20" s="64"/>
      <c r="Q20" s="64"/>
      <c r="R20" s="64"/>
      <c r="S20" s="58">
        <f t="shared" si="0"/>
        <v>0</v>
      </c>
      <c r="T20" s="58">
        <f t="shared" si="1"/>
        <v>0</v>
      </c>
      <c r="U20" s="58">
        <f t="shared" si="2"/>
        <v>0</v>
      </c>
      <c r="V20" s="58">
        <f t="shared" si="3"/>
        <v>0</v>
      </c>
      <c r="W20" s="58">
        <f t="shared" si="4"/>
        <v>0</v>
      </c>
      <c r="X20" s="58">
        <f t="shared" si="5"/>
        <v>0</v>
      </c>
      <c r="Y20" s="58">
        <f t="shared" si="6"/>
        <v>0</v>
      </c>
      <c r="Z20" s="58">
        <f t="shared" si="7"/>
        <v>0</v>
      </c>
    </row>
    <row r="21" spans="1:26" ht="12" customHeight="1">
      <c r="A21" s="19" t="s">
        <v>73</v>
      </c>
      <c r="G21">
        <f t="shared" si="8"/>
        <v>0</v>
      </c>
      <c r="H21" s="62"/>
      <c r="I21" s="62"/>
      <c r="J21" s="64"/>
      <c r="K21" s="64"/>
      <c r="L21" s="64"/>
      <c r="M21" s="64"/>
      <c r="N21" s="64"/>
      <c r="O21" s="64"/>
      <c r="P21" s="64"/>
      <c r="Q21" s="64"/>
      <c r="R21" s="64"/>
      <c r="S21" s="58">
        <f t="shared" si="0"/>
        <v>0</v>
      </c>
      <c r="T21" s="58">
        <f t="shared" si="1"/>
        <v>0</v>
      </c>
      <c r="U21" s="58">
        <f t="shared" si="2"/>
        <v>0</v>
      </c>
      <c r="V21" s="58">
        <f t="shared" si="3"/>
        <v>0</v>
      </c>
      <c r="W21" s="58">
        <f t="shared" si="4"/>
        <v>0</v>
      </c>
      <c r="X21" s="58">
        <f t="shared" si="5"/>
        <v>0</v>
      </c>
      <c r="Y21" s="58">
        <f t="shared" si="6"/>
        <v>0</v>
      </c>
      <c r="Z21" s="58">
        <f t="shared" si="7"/>
        <v>0</v>
      </c>
    </row>
    <row r="22" spans="1:26" ht="14.25" customHeight="1">
      <c r="A22" t="s">
        <v>114</v>
      </c>
      <c r="B22" s="61"/>
      <c r="C22" s="61"/>
      <c r="D22" s="41">
        <f>IF(B22-B18&lt;0,B22-B18+24,B22-B18)</f>
        <v>0</v>
      </c>
      <c r="E22" s="41">
        <f>(D22*60)+(C22-C18)</f>
        <v>0</v>
      </c>
      <c r="G22">
        <f t="shared" si="8"/>
        <v>0</v>
      </c>
      <c r="H22" s="62"/>
      <c r="I22" s="62"/>
      <c r="J22" s="64"/>
      <c r="K22" s="64"/>
      <c r="L22" s="64"/>
      <c r="M22" s="64"/>
      <c r="N22" s="64"/>
      <c r="O22" s="64"/>
      <c r="P22" s="64"/>
      <c r="Q22" s="64"/>
      <c r="R22" s="64"/>
      <c r="S22" s="58">
        <f t="shared" si="0"/>
        <v>0</v>
      </c>
      <c r="T22" s="58">
        <f t="shared" si="1"/>
        <v>0</v>
      </c>
      <c r="U22" s="58">
        <f t="shared" si="2"/>
        <v>0</v>
      </c>
      <c r="V22" s="58">
        <f t="shared" si="3"/>
        <v>0</v>
      </c>
      <c r="W22" s="58">
        <f t="shared" si="4"/>
        <v>0</v>
      </c>
      <c r="X22" s="58">
        <f t="shared" si="5"/>
        <v>0</v>
      </c>
      <c r="Y22" s="58">
        <f t="shared" si="6"/>
        <v>0</v>
      </c>
      <c r="Z22" s="58">
        <f t="shared" si="7"/>
        <v>0</v>
      </c>
    </row>
    <row r="23" spans="1:26" ht="14.25" customHeight="1">
      <c r="A23" t="s">
        <v>161</v>
      </c>
      <c r="B23" s="61"/>
      <c r="C23" s="61"/>
      <c r="D23" s="41">
        <f aca="true" t="shared" si="11" ref="D23:D32">IF(B23-B22&lt;0,B23-B22+24,B23-B22)</f>
        <v>0</v>
      </c>
      <c r="E23" s="41">
        <f aca="true" t="shared" si="12" ref="E23:E32">(D23*60)+(C23-C22)</f>
        <v>0</v>
      </c>
      <c r="G23">
        <f t="shared" si="8"/>
        <v>0</v>
      </c>
      <c r="H23" s="62"/>
      <c r="I23" s="62"/>
      <c r="J23" s="64"/>
      <c r="K23" s="64"/>
      <c r="L23" s="64"/>
      <c r="M23" s="64"/>
      <c r="N23" s="64"/>
      <c r="O23" s="64"/>
      <c r="P23" s="64"/>
      <c r="Q23" s="64"/>
      <c r="R23" s="64"/>
      <c r="S23" s="58">
        <f t="shared" si="0"/>
        <v>0</v>
      </c>
      <c r="T23" s="58">
        <f t="shared" si="1"/>
        <v>0</v>
      </c>
      <c r="U23" s="58">
        <f t="shared" si="2"/>
        <v>0</v>
      </c>
      <c r="V23" s="58">
        <f t="shared" si="3"/>
        <v>0</v>
      </c>
      <c r="W23" s="58">
        <f t="shared" si="4"/>
        <v>0</v>
      </c>
      <c r="X23" s="58">
        <f t="shared" si="5"/>
        <v>0</v>
      </c>
      <c r="Y23" s="58">
        <f t="shared" si="6"/>
        <v>0</v>
      </c>
      <c r="Z23" s="58">
        <f t="shared" si="7"/>
        <v>0</v>
      </c>
    </row>
    <row r="24" spans="1:26" ht="14.25" customHeight="1">
      <c r="A24" t="s">
        <v>160</v>
      </c>
      <c r="B24" s="61"/>
      <c r="C24" s="61"/>
      <c r="D24" s="41">
        <f t="shared" si="11"/>
        <v>0</v>
      </c>
      <c r="E24" s="41">
        <f t="shared" si="12"/>
        <v>0</v>
      </c>
      <c r="G24">
        <f t="shared" si="8"/>
        <v>0</v>
      </c>
      <c r="H24" s="62"/>
      <c r="I24" s="62"/>
      <c r="J24" s="64"/>
      <c r="K24" s="64"/>
      <c r="L24" s="64"/>
      <c r="M24" s="64"/>
      <c r="N24" s="64"/>
      <c r="O24" s="64"/>
      <c r="P24" s="64"/>
      <c r="Q24" s="64"/>
      <c r="R24" s="64"/>
      <c r="S24" s="58">
        <f t="shared" si="0"/>
        <v>0</v>
      </c>
      <c r="T24" s="58">
        <f t="shared" si="1"/>
        <v>0</v>
      </c>
      <c r="U24" s="58">
        <f t="shared" si="2"/>
        <v>0</v>
      </c>
      <c r="V24" s="58">
        <f t="shared" si="3"/>
        <v>0</v>
      </c>
      <c r="W24" s="58">
        <f t="shared" si="4"/>
        <v>0</v>
      </c>
      <c r="X24" s="58">
        <f t="shared" si="5"/>
        <v>0</v>
      </c>
      <c r="Y24" s="58">
        <f t="shared" si="6"/>
        <v>0</v>
      </c>
      <c r="Z24" s="58">
        <f t="shared" si="7"/>
        <v>0</v>
      </c>
    </row>
    <row r="25" spans="1:26" ht="14.25" customHeight="1">
      <c r="A25" t="s">
        <v>159</v>
      </c>
      <c r="B25" s="61"/>
      <c r="C25" s="61"/>
      <c r="D25" s="41">
        <f t="shared" si="11"/>
        <v>0</v>
      </c>
      <c r="E25" s="41">
        <f t="shared" si="12"/>
        <v>0</v>
      </c>
      <c r="G25">
        <f t="shared" si="8"/>
        <v>0</v>
      </c>
      <c r="H25" s="62"/>
      <c r="I25" s="62"/>
      <c r="J25" s="64"/>
      <c r="K25" s="64"/>
      <c r="L25" s="64"/>
      <c r="M25" s="64"/>
      <c r="N25" s="64"/>
      <c r="O25" s="64"/>
      <c r="P25" s="64"/>
      <c r="Q25" s="64"/>
      <c r="R25" s="64"/>
      <c r="S25" s="58">
        <f t="shared" si="0"/>
        <v>0</v>
      </c>
      <c r="T25" s="58">
        <f t="shared" si="1"/>
        <v>0</v>
      </c>
      <c r="U25" s="58">
        <f t="shared" si="2"/>
        <v>0</v>
      </c>
      <c r="V25" s="58">
        <f t="shared" si="3"/>
        <v>0</v>
      </c>
      <c r="W25" s="58">
        <f t="shared" si="4"/>
        <v>0</v>
      </c>
      <c r="X25" s="58">
        <f t="shared" si="5"/>
        <v>0</v>
      </c>
      <c r="Y25" s="58">
        <f t="shared" si="6"/>
        <v>0</v>
      </c>
      <c r="Z25" s="58">
        <f t="shared" si="7"/>
        <v>0</v>
      </c>
    </row>
    <row r="26" spans="1:26" ht="14.25" customHeight="1">
      <c r="A26" t="s">
        <v>158</v>
      </c>
      <c r="B26" s="61"/>
      <c r="C26" s="61"/>
      <c r="D26" s="41">
        <f t="shared" si="11"/>
        <v>0</v>
      </c>
      <c r="E26" s="41">
        <f t="shared" si="12"/>
        <v>0</v>
      </c>
      <c r="G26">
        <f t="shared" si="8"/>
        <v>0</v>
      </c>
      <c r="H26" s="62"/>
      <c r="I26" s="62"/>
      <c r="J26" s="64"/>
      <c r="K26" s="64"/>
      <c r="L26" s="64"/>
      <c r="M26" s="64"/>
      <c r="N26" s="64"/>
      <c r="O26" s="64"/>
      <c r="P26" s="64"/>
      <c r="Q26" s="64"/>
      <c r="R26" s="64"/>
      <c r="S26" s="58">
        <f t="shared" si="0"/>
        <v>0</v>
      </c>
      <c r="T26" s="58">
        <f t="shared" si="1"/>
        <v>0</v>
      </c>
      <c r="U26" s="58">
        <f t="shared" si="2"/>
        <v>0</v>
      </c>
      <c r="V26" s="58">
        <f t="shared" si="3"/>
        <v>0</v>
      </c>
      <c r="W26" s="58">
        <f t="shared" si="4"/>
        <v>0</v>
      </c>
      <c r="X26" s="58">
        <f t="shared" si="5"/>
        <v>0</v>
      </c>
      <c r="Y26" s="58">
        <f t="shared" si="6"/>
        <v>0</v>
      </c>
      <c r="Z26" s="58">
        <f t="shared" si="7"/>
        <v>0</v>
      </c>
    </row>
    <row r="27" spans="1:26" ht="14.25" customHeight="1">
      <c r="A27" t="s">
        <v>157</v>
      </c>
      <c r="B27" s="61"/>
      <c r="C27" s="61"/>
      <c r="D27" s="41">
        <f t="shared" si="11"/>
        <v>0</v>
      </c>
      <c r="E27" s="41">
        <f t="shared" si="12"/>
        <v>0</v>
      </c>
      <c r="G27">
        <f t="shared" si="8"/>
        <v>0</v>
      </c>
      <c r="H27" s="62"/>
      <c r="I27" s="62"/>
      <c r="J27" s="64"/>
      <c r="K27" s="64"/>
      <c r="L27" s="64"/>
      <c r="M27" s="64"/>
      <c r="N27" s="64"/>
      <c r="O27" s="64"/>
      <c r="P27" s="64"/>
      <c r="Q27" s="64"/>
      <c r="R27" s="64"/>
      <c r="S27" s="58">
        <f t="shared" si="0"/>
        <v>0</v>
      </c>
      <c r="T27" s="58">
        <f t="shared" si="1"/>
        <v>0</v>
      </c>
      <c r="U27" s="58">
        <f t="shared" si="2"/>
        <v>0</v>
      </c>
      <c r="V27" s="58">
        <f t="shared" si="3"/>
        <v>0</v>
      </c>
      <c r="W27" s="58">
        <f t="shared" si="4"/>
        <v>0</v>
      </c>
      <c r="X27" s="58">
        <f t="shared" si="5"/>
        <v>0</v>
      </c>
      <c r="Y27" s="58">
        <f t="shared" si="6"/>
        <v>0</v>
      </c>
      <c r="Z27" s="58">
        <f t="shared" si="7"/>
        <v>0</v>
      </c>
    </row>
    <row r="28" spans="1:26" ht="14.25" customHeight="1">
      <c r="A28" t="s">
        <v>156</v>
      </c>
      <c r="B28" s="61"/>
      <c r="C28" s="61"/>
      <c r="D28" s="41">
        <f t="shared" si="11"/>
        <v>0</v>
      </c>
      <c r="E28" s="41">
        <f t="shared" si="12"/>
        <v>0</v>
      </c>
      <c r="G28">
        <f t="shared" si="8"/>
        <v>0</v>
      </c>
      <c r="H28" s="62"/>
      <c r="I28" s="62"/>
      <c r="J28" s="64"/>
      <c r="K28" s="64"/>
      <c r="L28" s="64"/>
      <c r="M28" s="64"/>
      <c r="N28" s="64"/>
      <c r="O28" s="64"/>
      <c r="P28" s="64"/>
      <c r="Q28" s="64"/>
      <c r="R28" s="64"/>
      <c r="S28" s="58">
        <f t="shared" si="0"/>
        <v>0</v>
      </c>
      <c r="T28" s="58">
        <f t="shared" si="1"/>
        <v>0</v>
      </c>
      <c r="U28" s="58">
        <f t="shared" si="2"/>
        <v>0</v>
      </c>
      <c r="V28" s="58">
        <f t="shared" si="3"/>
        <v>0</v>
      </c>
      <c r="W28" s="58">
        <f t="shared" si="4"/>
        <v>0</v>
      </c>
      <c r="X28" s="58">
        <f t="shared" si="5"/>
        <v>0</v>
      </c>
      <c r="Y28" s="58">
        <f t="shared" si="6"/>
        <v>0</v>
      </c>
      <c r="Z28" s="58">
        <f t="shared" si="7"/>
        <v>0</v>
      </c>
    </row>
    <row r="29" spans="1:26" ht="14.25" customHeight="1">
      <c r="A29" t="s">
        <v>155</v>
      </c>
      <c r="B29" s="61"/>
      <c r="C29" s="61"/>
      <c r="D29" s="41">
        <f t="shared" si="11"/>
        <v>0</v>
      </c>
      <c r="E29" s="41">
        <f t="shared" si="12"/>
        <v>0</v>
      </c>
      <c r="G29">
        <f t="shared" si="8"/>
        <v>0</v>
      </c>
      <c r="H29" s="62"/>
      <c r="I29" s="62"/>
      <c r="J29" s="64"/>
      <c r="K29" s="64"/>
      <c r="L29" s="64"/>
      <c r="M29" s="64"/>
      <c r="N29" s="64"/>
      <c r="O29" s="64"/>
      <c r="P29" s="64"/>
      <c r="Q29" s="64"/>
      <c r="R29" s="64"/>
      <c r="S29" s="58">
        <f t="shared" si="0"/>
        <v>0</v>
      </c>
      <c r="T29" s="58">
        <f t="shared" si="1"/>
        <v>0</v>
      </c>
      <c r="U29" s="58">
        <f t="shared" si="2"/>
        <v>0</v>
      </c>
      <c r="V29" s="58">
        <f t="shared" si="3"/>
        <v>0</v>
      </c>
      <c r="W29" s="58">
        <f t="shared" si="4"/>
        <v>0</v>
      </c>
      <c r="X29" s="58">
        <f t="shared" si="5"/>
        <v>0</v>
      </c>
      <c r="Y29" s="58">
        <f t="shared" si="6"/>
        <v>0</v>
      </c>
      <c r="Z29" s="58">
        <f t="shared" si="7"/>
        <v>0</v>
      </c>
    </row>
    <row r="30" spans="1:26" ht="14.25" customHeight="1">
      <c r="A30" t="s">
        <v>154</v>
      </c>
      <c r="B30" s="61"/>
      <c r="C30" s="61"/>
      <c r="D30" s="41">
        <f t="shared" si="11"/>
        <v>0</v>
      </c>
      <c r="E30" s="41">
        <f t="shared" si="12"/>
        <v>0</v>
      </c>
      <c r="G30">
        <f t="shared" si="8"/>
        <v>0</v>
      </c>
      <c r="H30" s="62"/>
      <c r="I30" s="62"/>
      <c r="J30" s="64"/>
      <c r="K30" s="64"/>
      <c r="L30" s="64"/>
      <c r="M30" s="64"/>
      <c r="N30" s="64"/>
      <c r="O30" s="64"/>
      <c r="P30" s="64"/>
      <c r="Q30" s="64"/>
      <c r="R30" s="64"/>
      <c r="S30" s="58">
        <f t="shared" si="0"/>
        <v>0</v>
      </c>
      <c r="T30" s="58">
        <f t="shared" si="1"/>
        <v>0</v>
      </c>
      <c r="U30" s="58">
        <f t="shared" si="2"/>
        <v>0</v>
      </c>
      <c r="V30" s="58">
        <f t="shared" si="3"/>
        <v>0</v>
      </c>
      <c r="W30" s="58">
        <f t="shared" si="4"/>
        <v>0</v>
      </c>
      <c r="X30" s="58">
        <f t="shared" si="5"/>
        <v>0</v>
      </c>
      <c r="Y30" s="58">
        <f t="shared" si="6"/>
        <v>0</v>
      </c>
      <c r="Z30" s="58">
        <f t="shared" si="7"/>
        <v>0</v>
      </c>
    </row>
    <row r="31" spans="1:26" ht="14.25" customHeight="1">
      <c r="A31" t="s">
        <v>153</v>
      </c>
      <c r="B31" s="61"/>
      <c r="C31" s="61"/>
      <c r="D31" s="41">
        <f t="shared" si="11"/>
        <v>0</v>
      </c>
      <c r="E31" s="41">
        <f t="shared" si="12"/>
        <v>0</v>
      </c>
      <c r="G31">
        <f t="shared" si="8"/>
        <v>0</v>
      </c>
      <c r="H31" s="62"/>
      <c r="I31" s="62"/>
      <c r="J31" s="64"/>
      <c r="K31" s="64"/>
      <c r="L31" s="64"/>
      <c r="M31" s="64"/>
      <c r="N31" s="64"/>
      <c r="O31" s="64"/>
      <c r="P31" s="64"/>
      <c r="Q31" s="64"/>
      <c r="R31" s="64"/>
      <c r="S31" s="58">
        <f t="shared" si="0"/>
        <v>0</v>
      </c>
      <c r="T31" s="58">
        <f t="shared" si="1"/>
        <v>0</v>
      </c>
      <c r="U31" s="58">
        <f t="shared" si="2"/>
        <v>0</v>
      </c>
      <c r="V31" s="58">
        <f t="shared" si="3"/>
        <v>0</v>
      </c>
      <c r="W31" s="58">
        <f t="shared" si="4"/>
        <v>0</v>
      </c>
      <c r="X31" s="58">
        <f t="shared" si="5"/>
        <v>0</v>
      </c>
      <c r="Y31" s="58">
        <f t="shared" si="6"/>
        <v>0</v>
      </c>
      <c r="Z31" s="58">
        <f t="shared" si="7"/>
        <v>0</v>
      </c>
    </row>
    <row r="32" spans="1:26" ht="14.25" customHeight="1">
      <c r="A32" t="s">
        <v>152</v>
      </c>
      <c r="B32" s="61"/>
      <c r="C32" s="61"/>
      <c r="D32" s="41">
        <f t="shared" si="11"/>
        <v>0</v>
      </c>
      <c r="E32" s="41">
        <f t="shared" si="12"/>
        <v>0</v>
      </c>
      <c r="G32">
        <f t="shared" si="8"/>
        <v>0</v>
      </c>
      <c r="H32" s="62"/>
      <c r="I32" s="62"/>
      <c r="J32" s="64"/>
      <c r="K32" s="64"/>
      <c r="L32" s="64"/>
      <c r="M32" s="64"/>
      <c r="N32" s="64"/>
      <c r="O32" s="64"/>
      <c r="P32" s="64"/>
      <c r="Q32" s="64"/>
      <c r="R32" s="64"/>
      <c r="S32" s="58">
        <f t="shared" si="0"/>
        <v>0</v>
      </c>
      <c r="T32" s="58">
        <f t="shared" si="1"/>
        <v>0</v>
      </c>
      <c r="U32" s="58">
        <f t="shared" si="2"/>
        <v>0</v>
      </c>
      <c r="V32" s="58">
        <f t="shared" si="3"/>
        <v>0</v>
      </c>
      <c r="W32" s="58">
        <f t="shared" si="4"/>
        <v>0</v>
      </c>
      <c r="X32" s="58">
        <f t="shared" si="5"/>
        <v>0</v>
      </c>
      <c r="Y32" s="58">
        <f t="shared" si="6"/>
        <v>0</v>
      </c>
      <c r="Z32" s="58">
        <f t="shared" si="7"/>
        <v>0</v>
      </c>
    </row>
    <row r="33" spans="2:26" ht="14.25" customHeight="1">
      <c r="B33" s="19" t="s">
        <v>103</v>
      </c>
      <c r="C33" s="52">
        <f>TIME(HOUR(E33),MINUTE(E33),SECOND(E33))</f>
        <v>0</v>
      </c>
      <c r="E33" s="53">
        <f>SUM(E23:E32)/1440</f>
        <v>0</v>
      </c>
      <c r="G33">
        <f t="shared" si="8"/>
        <v>0</v>
      </c>
      <c r="H33" s="62"/>
      <c r="I33" s="62"/>
      <c r="J33" s="64"/>
      <c r="K33" s="64"/>
      <c r="L33" s="64"/>
      <c r="M33" s="64"/>
      <c r="N33" s="64"/>
      <c r="O33" s="64"/>
      <c r="P33" s="64"/>
      <c r="Q33" s="64"/>
      <c r="R33" s="64"/>
      <c r="S33" s="58">
        <f t="shared" si="0"/>
        <v>0</v>
      </c>
      <c r="T33" s="58">
        <f t="shared" si="1"/>
        <v>0</v>
      </c>
      <c r="U33" s="58">
        <f t="shared" si="2"/>
        <v>0</v>
      </c>
      <c r="V33" s="58">
        <f t="shared" si="3"/>
        <v>0</v>
      </c>
      <c r="W33" s="58">
        <f t="shared" si="4"/>
        <v>0</v>
      </c>
      <c r="X33" s="58">
        <f t="shared" si="5"/>
        <v>0</v>
      </c>
      <c r="Y33" s="58">
        <f t="shared" si="6"/>
        <v>0</v>
      </c>
      <c r="Z33" s="58">
        <f t="shared" si="7"/>
        <v>0</v>
      </c>
    </row>
    <row r="34" spans="8:18" ht="14.25" customHeight="1">
      <c r="H34" s="67" t="s">
        <v>178</v>
      </c>
      <c r="I34" s="67"/>
      <c r="J34" s="67"/>
      <c r="K34" s="67"/>
      <c r="L34">
        <f>SUM(T14:T33)</f>
        <v>0</v>
      </c>
      <c r="M34">
        <f>SUM(U14:U33)</f>
        <v>0</v>
      </c>
      <c r="N34">
        <f>SUM(V14:V33)</f>
        <v>0</v>
      </c>
      <c r="O34">
        <f>SUM(W14:W33)</f>
        <v>0</v>
      </c>
      <c r="P34">
        <f>SUM(X14:X33)</f>
        <v>0</v>
      </c>
      <c r="Q34" s="58">
        <f>SUM(Y14:Y33)</f>
        <v>0</v>
      </c>
      <c r="R34">
        <f>SUM(Z14:Z33)</f>
        <v>0</v>
      </c>
    </row>
    <row r="35" ht="12" customHeight="1">
      <c r="A35" s="19" t="s">
        <v>74</v>
      </c>
    </row>
    <row r="36" spans="1:5" ht="14.25" customHeight="1">
      <c r="A36" s="7" t="s">
        <v>114</v>
      </c>
      <c r="B36" s="61"/>
      <c r="C36" s="61"/>
      <c r="D36" s="41">
        <f>IF(B36-B32&lt;0,B36-B32+24,B36-B32)</f>
        <v>0</v>
      </c>
      <c r="E36" s="41">
        <f>(D36*60)+(C36-C32)</f>
        <v>0</v>
      </c>
    </row>
    <row r="37" spans="1:5" ht="14.25" customHeight="1">
      <c r="A37" t="s">
        <v>151</v>
      </c>
      <c r="B37" s="61"/>
      <c r="C37" s="61"/>
      <c r="D37" s="41">
        <f aca="true" t="shared" si="13" ref="D37:D52">IF(B37-B36&lt;0,B37-B36+24,B37-B36)</f>
        <v>0</v>
      </c>
      <c r="E37" s="41">
        <f aca="true" t="shared" si="14" ref="E37:E52">(D37*60)+(C37-C36)</f>
        <v>0</v>
      </c>
    </row>
    <row r="38" spans="1:5" ht="14.25" customHeight="1">
      <c r="A38" t="s">
        <v>150</v>
      </c>
      <c r="B38" s="61"/>
      <c r="C38" s="61"/>
      <c r="D38" s="41">
        <f t="shared" si="13"/>
        <v>0</v>
      </c>
      <c r="E38" s="41">
        <f t="shared" si="14"/>
        <v>0</v>
      </c>
    </row>
    <row r="39" spans="1:5" ht="14.25" customHeight="1">
      <c r="A39" t="s">
        <v>149</v>
      </c>
      <c r="B39" s="61"/>
      <c r="C39" s="61"/>
      <c r="D39" s="41">
        <f t="shared" si="13"/>
        <v>0</v>
      </c>
      <c r="E39" s="41">
        <f t="shared" si="14"/>
        <v>0</v>
      </c>
    </row>
    <row r="40" spans="1:5" ht="14.25" customHeight="1">
      <c r="A40" t="s">
        <v>148</v>
      </c>
      <c r="B40" s="61"/>
      <c r="C40" s="61"/>
      <c r="D40" s="41">
        <f t="shared" si="13"/>
        <v>0</v>
      </c>
      <c r="E40" s="41">
        <f t="shared" si="14"/>
        <v>0</v>
      </c>
    </row>
    <row r="41" spans="1:5" ht="14.25" customHeight="1">
      <c r="A41" t="s">
        <v>147</v>
      </c>
      <c r="B41" s="61"/>
      <c r="C41" s="61"/>
      <c r="D41" s="41">
        <f t="shared" si="13"/>
        <v>0</v>
      </c>
      <c r="E41" s="41">
        <f t="shared" si="14"/>
        <v>0</v>
      </c>
    </row>
    <row r="42" spans="1:5" ht="14.25" customHeight="1">
      <c r="A42" t="s">
        <v>146</v>
      </c>
      <c r="B42" s="61"/>
      <c r="C42" s="61"/>
      <c r="D42" s="41">
        <f t="shared" si="13"/>
        <v>0</v>
      </c>
      <c r="E42" s="41">
        <f t="shared" si="14"/>
        <v>0</v>
      </c>
    </row>
    <row r="43" spans="1:5" ht="14.25" customHeight="1">
      <c r="A43" t="s">
        <v>145</v>
      </c>
      <c r="B43" s="61"/>
      <c r="C43" s="61"/>
      <c r="D43" s="41">
        <f t="shared" si="13"/>
        <v>0</v>
      </c>
      <c r="E43" s="41">
        <f t="shared" si="14"/>
        <v>0</v>
      </c>
    </row>
    <row r="44" spans="1:5" ht="14.25" customHeight="1">
      <c r="A44" t="s">
        <v>144</v>
      </c>
      <c r="B44" s="61"/>
      <c r="C44" s="61"/>
      <c r="D44" s="41">
        <f t="shared" si="13"/>
        <v>0</v>
      </c>
      <c r="E44" s="41">
        <f t="shared" si="14"/>
        <v>0</v>
      </c>
    </row>
    <row r="45" spans="1:5" ht="14.25" customHeight="1">
      <c r="A45" t="s">
        <v>184</v>
      </c>
      <c r="B45" s="61"/>
      <c r="C45" s="61"/>
      <c r="D45" s="41">
        <f t="shared" si="13"/>
        <v>0</v>
      </c>
      <c r="E45" s="41">
        <f t="shared" si="14"/>
        <v>0</v>
      </c>
    </row>
    <row r="46" spans="1:5" ht="14.25" customHeight="1">
      <c r="A46" t="s">
        <v>142</v>
      </c>
      <c r="B46" s="61"/>
      <c r="C46" s="61"/>
      <c r="D46" s="41">
        <f t="shared" si="13"/>
        <v>0</v>
      </c>
      <c r="E46" s="41">
        <f t="shared" si="14"/>
        <v>0</v>
      </c>
    </row>
    <row r="47" spans="1:5" ht="14.25" customHeight="1">
      <c r="A47" t="s">
        <v>141</v>
      </c>
      <c r="B47" s="61"/>
      <c r="C47" s="61"/>
      <c r="D47" s="41">
        <f t="shared" si="13"/>
        <v>0</v>
      </c>
      <c r="E47" s="41">
        <f t="shared" si="14"/>
        <v>0</v>
      </c>
    </row>
    <row r="48" spans="1:5" ht="14.25" customHeight="1">
      <c r="A48" t="s">
        <v>140</v>
      </c>
      <c r="B48" s="61"/>
      <c r="C48" s="61"/>
      <c r="D48" s="41">
        <f t="shared" si="13"/>
        <v>0</v>
      </c>
      <c r="E48" s="41">
        <f t="shared" si="14"/>
        <v>0</v>
      </c>
    </row>
    <row r="49" spans="1:5" ht="14.25" customHeight="1">
      <c r="A49" t="s">
        <v>139</v>
      </c>
      <c r="B49" s="61"/>
      <c r="C49" s="61"/>
      <c r="D49" s="41">
        <f t="shared" si="13"/>
        <v>0</v>
      </c>
      <c r="E49" s="41">
        <f t="shared" si="14"/>
        <v>0</v>
      </c>
    </row>
    <row r="50" spans="1:5" ht="14.25" customHeight="1">
      <c r="A50" t="s">
        <v>138</v>
      </c>
      <c r="B50" s="61"/>
      <c r="C50" s="61"/>
      <c r="D50" s="41">
        <f t="shared" si="13"/>
        <v>0</v>
      </c>
      <c r="E50" s="41">
        <f t="shared" si="14"/>
        <v>0</v>
      </c>
    </row>
    <row r="51" spans="1:5" ht="14.25" customHeight="1">
      <c r="A51" t="s">
        <v>137</v>
      </c>
      <c r="B51" s="61"/>
      <c r="C51" s="61"/>
      <c r="D51" s="41">
        <f t="shared" si="13"/>
        <v>0</v>
      </c>
      <c r="E51" s="41">
        <f t="shared" si="14"/>
        <v>0</v>
      </c>
    </row>
    <row r="52" spans="1:5" ht="14.25" customHeight="1">
      <c r="A52" t="s">
        <v>134</v>
      </c>
      <c r="B52" s="61"/>
      <c r="C52" s="61"/>
      <c r="D52" s="41">
        <f t="shared" si="13"/>
        <v>0</v>
      </c>
      <c r="E52" s="41">
        <f t="shared" si="14"/>
        <v>0</v>
      </c>
    </row>
    <row r="53" spans="2:5" ht="14.25" customHeight="1">
      <c r="B53" s="19" t="s">
        <v>103</v>
      </c>
      <c r="C53" s="52">
        <f>TIME(HOUR(E53),MINUTE(E53),SECOND(E53))</f>
        <v>0</v>
      </c>
      <c r="E53" s="53">
        <f>SUM(E37:E52)/1440</f>
        <v>0</v>
      </c>
    </row>
    <row r="54" ht="14.25" customHeight="1">
      <c r="C54" s="19"/>
    </row>
    <row r="55" ht="12" customHeight="1">
      <c r="A55" s="19" t="s">
        <v>75</v>
      </c>
    </row>
    <row r="56" spans="1:5" ht="14.25" customHeight="1">
      <c r="A56" t="s">
        <v>114</v>
      </c>
      <c r="B56" s="61"/>
      <c r="C56" s="61"/>
      <c r="D56" s="41">
        <f>IF(B56-B52&lt;0,B56-B52+24,B56-B52)</f>
        <v>0</v>
      </c>
      <c r="E56" s="41">
        <f>(D56*60)+(C56-C52)</f>
        <v>0</v>
      </c>
    </row>
    <row r="57" spans="1:5" ht="14.25" customHeight="1">
      <c r="A57" t="s">
        <v>133</v>
      </c>
      <c r="B57" s="61"/>
      <c r="C57" s="61"/>
      <c r="D57" s="41">
        <f aca="true" t="shared" si="15" ref="D57:D69">IF(B57-B56&lt;0,B57-B56+24,B57-B56)</f>
        <v>0</v>
      </c>
      <c r="E57" s="41">
        <f aca="true" t="shared" si="16" ref="E57:E69">(D57*60)+(C57-C56)</f>
        <v>0</v>
      </c>
    </row>
    <row r="58" spans="1:5" ht="14.25" customHeight="1">
      <c r="A58" t="s">
        <v>132</v>
      </c>
      <c r="B58" s="61"/>
      <c r="C58" s="61"/>
      <c r="D58" s="41">
        <f t="shared" si="15"/>
        <v>0</v>
      </c>
      <c r="E58" s="41">
        <f t="shared" si="16"/>
        <v>0</v>
      </c>
    </row>
    <row r="59" spans="1:5" ht="14.25" customHeight="1">
      <c r="A59" t="s">
        <v>131</v>
      </c>
      <c r="B59" s="61"/>
      <c r="C59" s="61"/>
      <c r="D59" s="41">
        <f t="shared" si="15"/>
        <v>0</v>
      </c>
      <c r="E59" s="41">
        <f t="shared" si="16"/>
        <v>0</v>
      </c>
    </row>
    <row r="60" spans="1:5" ht="14.25" customHeight="1">
      <c r="A60" t="s">
        <v>130</v>
      </c>
      <c r="B60" s="61"/>
      <c r="C60" s="61"/>
      <c r="D60" s="41">
        <f t="shared" si="15"/>
        <v>0</v>
      </c>
      <c r="E60" s="41">
        <f t="shared" si="16"/>
        <v>0</v>
      </c>
    </row>
    <row r="61" spans="1:5" ht="14.25" customHeight="1">
      <c r="A61" t="s">
        <v>129</v>
      </c>
      <c r="B61" s="61"/>
      <c r="C61" s="61"/>
      <c r="D61" s="41">
        <f t="shared" si="15"/>
        <v>0</v>
      </c>
      <c r="E61" s="41">
        <f t="shared" si="16"/>
        <v>0</v>
      </c>
    </row>
    <row r="62" spans="1:5" ht="14.25" customHeight="1">
      <c r="A62" t="s">
        <v>128</v>
      </c>
      <c r="B62" s="61"/>
      <c r="C62" s="61"/>
      <c r="D62" s="41">
        <f t="shared" si="15"/>
        <v>0</v>
      </c>
      <c r="E62" s="41">
        <f t="shared" si="16"/>
        <v>0</v>
      </c>
    </row>
    <row r="63" spans="1:5" ht="14.25" customHeight="1">
      <c r="A63" t="s">
        <v>127</v>
      </c>
      <c r="B63" s="61"/>
      <c r="C63" s="61"/>
      <c r="D63" s="41">
        <f t="shared" si="15"/>
        <v>0</v>
      </c>
      <c r="E63" s="41">
        <f t="shared" si="16"/>
        <v>0</v>
      </c>
    </row>
    <row r="64" spans="1:5" ht="14.25" customHeight="1">
      <c r="A64" t="s">
        <v>126</v>
      </c>
      <c r="B64" s="61"/>
      <c r="C64" s="61"/>
      <c r="D64" s="41">
        <f t="shared" si="15"/>
        <v>0</v>
      </c>
      <c r="E64" s="41">
        <f t="shared" si="16"/>
        <v>0</v>
      </c>
    </row>
    <row r="65" spans="1:5" ht="14.25" customHeight="1">
      <c r="A65" t="s">
        <v>125</v>
      </c>
      <c r="B65" s="61"/>
      <c r="C65" s="61"/>
      <c r="D65" s="41">
        <f t="shared" si="15"/>
        <v>0</v>
      </c>
      <c r="E65" s="41">
        <f t="shared" si="16"/>
        <v>0</v>
      </c>
    </row>
    <row r="66" spans="1:5" ht="14.25" customHeight="1">
      <c r="A66" t="s">
        <v>124</v>
      </c>
      <c r="B66" s="61"/>
      <c r="C66" s="61"/>
      <c r="D66" s="41">
        <f t="shared" si="15"/>
        <v>0</v>
      </c>
      <c r="E66" s="41">
        <f t="shared" si="16"/>
        <v>0</v>
      </c>
    </row>
    <row r="67" spans="1:5" ht="14.25" customHeight="1">
      <c r="A67" t="s">
        <v>119</v>
      </c>
      <c r="B67" s="61"/>
      <c r="C67" s="61"/>
      <c r="D67" s="41">
        <f t="shared" si="15"/>
        <v>0</v>
      </c>
      <c r="E67" s="41">
        <f t="shared" si="16"/>
        <v>0</v>
      </c>
    </row>
    <row r="68" spans="1:5" ht="14.25" customHeight="1">
      <c r="A68" t="s">
        <v>116</v>
      </c>
      <c r="B68" s="61"/>
      <c r="C68" s="61"/>
      <c r="D68" s="41">
        <f t="shared" si="15"/>
        <v>0</v>
      </c>
      <c r="E68" s="41">
        <f t="shared" si="16"/>
        <v>0</v>
      </c>
    </row>
    <row r="69" spans="1:5" ht="14.25" customHeight="1">
      <c r="A69" t="s">
        <v>100</v>
      </c>
      <c r="B69" s="61"/>
      <c r="C69" s="61"/>
      <c r="D69" s="41">
        <f t="shared" si="15"/>
        <v>0</v>
      </c>
      <c r="E69" s="41">
        <f t="shared" si="16"/>
        <v>0</v>
      </c>
    </row>
    <row r="70" spans="2:5" ht="14.25" customHeight="1">
      <c r="B70" s="19" t="s">
        <v>103</v>
      </c>
      <c r="C70" s="52">
        <f>TIME(HOUR(E70),MINUTE(E70),SECOND(E70))</f>
        <v>0</v>
      </c>
      <c r="E70" s="53">
        <f>SUM(E57:E69)/1440</f>
        <v>0</v>
      </c>
    </row>
    <row r="72" ht="12" customHeight="1">
      <c r="A72" s="19" t="s">
        <v>76</v>
      </c>
    </row>
    <row r="73" spans="1:5" ht="14.25" customHeight="1">
      <c r="A73" t="s">
        <v>114</v>
      </c>
      <c r="B73" s="61"/>
      <c r="C73" s="61"/>
      <c r="D73" s="41">
        <f>IF(B73-B69&lt;0,B73-B69+24,B73-B69)</f>
        <v>0</v>
      </c>
      <c r="E73" s="41">
        <f>(D73*60)+(C73-C69)</f>
        <v>0</v>
      </c>
    </row>
    <row r="74" spans="1:5" ht="14.25" customHeight="1">
      <c r="A74" t="s">
        <v>96</v>
      </c>
      <c r="B74" s="61"/>
      <c r="C74" s="61"/>
      <c r="D74" s="41">
        <f aca="true" t="shared" si="17" ref="D74:D77">IF(B74-B73&lt;0,B74-B73+24,B74-B73)</f>
        <v>0</v>
      </c>
      <c r="E74" s="41">
        <f aca="true" t="shared" si="18" ref="E74:E77">(D74*60)+(C74-C73)</f>
        <v>0</v>
      </c>
    </row>
    <row r="75" spans="1:5" ht="14.25" customHeight="1">
      <c r="A75" t="s">
        <v>92</v>
      </c>
      <c r="B75" s="61"/>
      <c r="C75" s="61"/>
      <c r="D75" s="41">
        <f t="shared" si="17"/>
        <v>0</v>
      </c>
      <c r="E75" s="41">
        <f t="shared" si="18"/>
        <v>0</v>
      </c>
    </row>
    <row r="76" spans="1:5" ht="14.25" customHeight="1">
      <c r="A76" t="s">
        <v>88</v>
      </c>
      <c r="B76" s="61"/>
      <c r="C76" s="61"/>
      <c r="D76" s="41">
        <f t="shared" si="17"/>
        <v>0</v>
      </c>
      <c r="E76" s="41">
        <f t="shared" si="18"/>
        <v>0</v>
      </c>
    </row>
    <row r="77" spans="1:5" ht="14.25" customHeight="1">
      <c r="A77" t="s">
        <v>166</v>
      </c>
      <c r="B77" s="61"/>
      <c r="C77" s="61"/>
      <c r="D77" s="41">
        <f t="shared" si="17"/>
        <v>0</v>
      </c>
      <c r="E77" s="41">
        <f t="shared" si="18"/>
        <v>0</v>
      </c>
    </row>
    <row r="78" spans="2:5" ht="14.25" customHeight="1">
      <c r="B78" s="19" t="s">
        <v>103</v>
      </c>
      <c r="C78" s="52">
        <f>TIME(HOUR(E78),MINUTE(E78),SECOND(E78))</f>
        <v>0</v>
      </c>
      <c r="E78" s="53">
        <f>SUM(E74:E77)/1440</f>
        <v>0</v>
      </c>
    </row>
    <row r="80" spans="1:5" ht="14.25" customHeight="1">
      <c r="A80" s="19" t="s">
        <v>167</v>
      </c>
      <c r="C80" s="68">
        <f>TIME(HOUR(E80),MINUTE(E80),SECOND(E80))</f>
        <v>0</v>
      </c>
      <c r="E80" s="57">
        <f>E78+E70+E53+E33+E19</f>
        <v>0</v>
      </c>
    </row>
    <row r="81" spans="1:5" ht="14.25" customHeight="1">
      <c r="A81" s="19" t="s">
        <v>168</v>
      </c>
      <c r="C81" s="69">
        <f>E81</f>
        <v>0</v>
      </c>
      <c r="E81" s="58">
        <f>E73+E56+E36+E22</f>
        <v>0</v>
      </c>
    </row>
    <row r="82" spans="1:5" ht="14.25" customHeight="1">
      <c r="A82" s="19" t="s">
        <v>169</v>
      </c>
      <c r="B82" s="19"/>
      <c r="C82" s="68">
        <f>TIME(HOUR(E82),MINUTE(E82),SECOND(E82))</f>
        <v>0</v>
      </c>
      <c r="E82" s="57">
        <f>C80+TIME(0,C81,0)</f>
        <v>0</v>
      </c>
    </row>
    <row r="85" spans="1:2" ht="14.25" customHeight="1">
      <c r="A85" t="s">
        <v>72</v>
      </c>
      <c r="B85" s="56">
        <f>(SUM(E15:E18))</f>
        <v>0</v>
      </c>
    </row>
    <row r="86" spans="1:2" ht="14.25" customHeight="1">
      <c r="A86" t="s">
        <v>73</v>
      </c>
      <c r="B86" s="56">
        <f>SUM(E23:E32)</f>
        <v>0</v>
      </c>
    </row>
    <row r="87" spans="1:2" ht="14.25" customHeight="1">
      <c r="A87" t="s">
        <v>74</v>
      </c>
      <c r="B87" s="56">
        <f>SUM(E37:E52)</f>
        <v>0</v>
      </c>
    </row>
    <row r="88" spans="1:2" ht="14.25" customHeight="1">
      <c r="A88" t="s">
        <v>75</v>
      </c>
      <c r="B88" s="56">
        <f>SUM(E57:E69)</f>
        <v>0</v>
      </c>
    </row>
    <row r="89" spans="1:2" ht="14.25" customHeight="1">
      <c r="A89" t="s">
        <v>76</v>
      </c>
      <c r="B89" s="56">
        <f>SUM(E74:E77)</f>
        <v>0</v>
      </c>
    </row>
    <row r="90" spans="1:2" ht="14.25" customHeight="1">
      <c r="A90" t="s">
        <v>168</v>
      </c>
      <c r="B90" s="56">
        <f>E74+E60+E40+E23</f>
        <v>0</v>
      </c>
    </row>
    <row r="106" spans="1:10" ht="14.25" customHeight="1">
      <c r="A106" s="57" t="str">
        <f>CONCATENATE("1,",Info!B27,",",Info!C37,"-",Info!D37,"-",Info!E37,",",Info!B38,",",Info!B39,",",A111,",",A114,",",Info!B28,,",",Info!B29,",1,",Info!B34)</f>
        <v>1,,2024--,0,,:,0:0,British,,1,</v>
      </c>
      <c r="H106">
        <f aca="true" t="shared" si="19" ref="H106:H126">IF(S14&gt;0,CONCATENATE(H14,",",J14,",",S14),"")</f>
      </c>
      <c r="J106">
        <f>IF(H106&lt;&gt;"",H106,"")</f>
      </c>
    </row>
    <row r="107" spans="8:10" ht="14.25" customHeight="1">
      <c r="H107">
        <f t="shared" si="19"/>
      </c>
      <c r="J107">
        <f aca="true" t="shared" si="20" ref="J107:J126">IF(H107&lt;&gt;"",CONCATENATE(J106,";",H107),J106)</f>
      </c>
    </row>
    <row r="108" spans="8:10" ht="14.25" customHeight="1">
      <c r="H108">
        <f t="shared" si="19"/>
      </c>
      <c r="J108">
        <f t="shared" si="20"/>
      </c>
    </row>
    <row r="109" spans="8:10" ht="14.25" customHeight="1">
      <c r="H109">
        <f t="shared" si="19"/>
      </c>
      <c r="J109">
        <f t="shared" si="20"/>
      </c>
    </row>
    <row r="110" spans="8:10" ht="14.25" customHeight="1">
      <c r="H110">
        <f t="shared" si="19"/>
      </c>
      <c r="J110">
        <f t="shared" si="20"/>
      </c>
    </row>
    <row r="111" spans="1:10" ht="14.25" customHeight="1">
      <c r="A111" t="str">
        <f>CONCATENATE(B77,":",C77)</f>
        <v>:</v>
      </c>
      <c r="H111">
        <f t="shared" si="19"/>
      </c>
      <c r="J111">
        <f t="shared" si="20"/>
      </c>
    </row>
    <row r="112" spans="1:10" ht="14.25" customHeight="1">
      <c r="A112" s="58">
        <f>HOUR(C82)</f>
        <v>0</v>
      </c>
      <c r="H112">
        <f t="shared" si="19"/>
      </c>
      <c r="J112">
        <f t="shared" si="20"/>
      </c>
    </row>
    <row r="113" spans="1:10" ht="14.25" customHeight="1">
      <c r="A113" s="58">
        <f>MINUTE(C82)</f>
        <v>0</v>
      </c>
      <c r="H113">
        <f t="shared" si="19"/>
      </c>
      <c r="J113">
        <f t="shared" si="20"/>
      </c>
    </row>
    <row r="114" spans="1:10" ht="14.25" customHeight="1">
      <c r="A114" t="str">
        <f>CONCATENATE(A112,":",A113)</f>
        <v>0:0</v>
      </c>
      <c r="H114">
        <f t="shared" si="19"/>
      </c>
      <c r="J114">
        <f t="shared" si="20"/>
      </c>
    </row>
    <row r="115" spans="8:10" ht="14.25" customHeight="1">
      <c r="H115">
        <f t="shared" si="19"/>
      </c>
      <c r="J115">
        <f t="shared" si="20"/>
      </c>
    </row>
    <row r="116" spans="8:10" ht="14.25" customHeight="1">
      <c r="H116">
        <f t="shared" si="19"/>
      </c>
      <c r="J116">
        <f t="shared" si="20"/>
      </c>
    </row>
    <row r="117" spans="8:10" ht="14.25" customHeight="1">
      <c r="H117">
        <f t="shared" si="19"/>
      </c>
      <c r="J117">
        <f t="shared" si="20"/>
      </c>
    </row>
    <row r="118" spans="8:10" ht="14.25" customHeight="1">
      <c r="H118">
        <f t="shared" si="19"/>
      </c>
      <c r="J118">
        <f t="shared" si="20"/>
      </c>
    </row>
    <row r="119" spans="8:10" ht="14.25" customHeight="1">
      <c r="H119">
        <f t="shared" si="19"/>
      </c>
      <c r="J119">
        <f t="shared" si="20"/>
      </c>
    </row>
    <row r="120" spans="8:10" ht="14.25" customHeight="1">
      <c r="H120">
        <f t="shared" si="19"/>
      </c>
      <c r="J120">
        <f t="shared" si="20"/>
      </c>
    </row>
    <row r="121" spans="8:10" ht="14.25" customHeight="1">
      <c r="H121">
        <f t="shared" si="19"/>
      </c>
      <c r="J121">
        <f t="shared" si="20"/>
      </c>
    </row>
    <row r="122" spans="8:10" ht="14.25" customHeight="1">
      <c r="H122">
        <f t="shared" si="19"/>
      </c>
      <c r="J122">
        <f t="shared" si="20"/>
      </c>
    </row>
    <row r="123" spans="8:10" ht="14.25" customHeight="1">
      <c r="H123">
        <f t="shared" si="19"/>
      </c>
      <c r="J123">
        <f t="shared" si="20"/>
      </c>
    </row>
    <row r="124" spans="8:10" ht="14.25" customHeight="1">
      <c r="H124">
        <f t="shared" si="19"/>
      </c>
      <c r="J124">
        <f t="shared" si="20"/>
      </c>
    </row>
    <row r="125" spans="8:10" ht="14.25" customHeight="1">
      <c r="H125">
        <f t="shared" si="19"/>
      </c>
      <c r="J125">
        <f t="shared" si="20"/>
      </c>
    </row>
    <row r="126" spans="8:10" ht="14.25" customHeight="1">
      <c r="H126">
        <f t="shared" si="19"/>
      </c>
      <c r="J126">
        <f t="shared" si="20"/>
      </c>
    </row>
  </sheetData>
  <sheetProtection selectLockedCells="1" selectUnlockedCells="1"/>
  <mergeCells count="14">
    <mergeCell ref="A1:G1"/>
    <mergeCell ref="H1:J1"/>
    <mergeCell ref="A3:E3"/>
    <mergeCell ref="A5:E6"/>
    <mergeCell ref="J7:K7"/>
    <mergeCell ref="M7:O7"/>
    <mergeCell ref="A8:E9"/>
    <mergeCell ref="F10:G12"/>
    <mergeCell ref="H10:I11"/>
    <mergeCell ref="J10:J12"/>
    <mergeCell ref="K10:K12"/>
    <mergeCell ref="L10:P11"/>
    <mergeCell ref="Q10:R11"/>
    <mergeCell ref="H34:K34"/>
  </mergeCells>
  <conditionalFormatting sqref="R34">
    <cfRule type="cellIs" priority="1" dxfId="1" operator="equal" stopIfTrue="1">
      <formula>0</formula>
    </cfRule>
    <cfRule type="cellIs" priority="2" dxfId="2" operator="greaterThan" stopIfTrue="1">
      <formula>0</formula>
    </cfRule>
  </conditionalFormatting>
  <conditionalFormatting sqref="G14:G33">
    <cfRule type="cellIs" priority="3" dxfId="1" operator="equal" stopIfTrue="1">
      <formula>0</formula>
    </cfRule>
  </conditionalFormatting>
  <conditionalFormatting sqref="L34:P34">
    <cfRule type="cellIs" priority="4" dxfId="1" operator="equal" stopIfTrue="1">
      <formula>0</formula>
    </cfRule>
    <cfRule type="cellIs" priority="5" dxfId="2" operator="greaterThan" stopIfTrue="1">
      <formula>0</formula>
    </cfRule>
  </conditionalFormatting>
  <dataValidations count="3">
    <dataValidation operator="equal" allowBlank="1" showErrorMessage="1" errorTitle="Invalid value!" error="Only membership numbers such as 12345 allowed." sqref="K14:K20">
      <formula1>0</formula1>
    </dataValidation>
    <dataValidation operator="equal" allowBlank="1" showErrorMessage="1" errorTitle="Invalid value!" error="Only enter a valid membership number such as 12345." sqref="J14:J33">
      <formula1>0</formula1>
    </dataValidation>
    <dataValidation operator="equal" allowBlank="1" showInputMessage="1" showErrorMessage="1" promptTitle="Helper-name-3" prompt="Only enter a name with no other text.&#10;&#10;Valid: John Smith&#10;Invalid: Dr John Smith&#10;Invalid: J. Smith&#10;Invalid: John Smith (helped at road crossings)" sqref="H14:I33">
      <formula1>0</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Z126"/>
  <sheetViews>
    <sheetView tabSelected="1" workbookViewId="0" topLeftCell="A12">
      <selection activeCell="H42" sqref="H42"/>
    </sheetView>
  </sheetViews>
  <sheetFormatPr defaultColWidth="12.57421875" defaultRowHeight="14.25" customHeight="1"/>
  <cols>
    <col min="1" max="1" width="23.140625" style="0" customWidth="1"/>
    <col min="2" max="2" width="11.57421875" style="0" customWidth="1"/>
    <col min="3" max="3" width="15.57421875" style="0" customWidth="1"/>
    <col min="4" max="5" width="0" style="0" hidden="1" customWidth="1"/>
    <col min="6" max="6" width="15.57421875" style="0" customWidth="1"/>
    <col min="7" max="7" width="11.57421875" style="0" customWidth="1"/>
    <col min="8" max="8" width="15.7109375" style="0" customWidth="1"/>
    <col min="9" max="9" width="18.57421875" style="0" customWidth="1"/>
    <col min="10" max="10" width="21.00390625" style="0" customWidth="1"/>
    <col min="11" max="11" width="15.28125" style="0" customWidth="1"/>
    <col min="12" max="12" width="6.7109375" style="0" customWidth="1"/>
    <col min="13" max="13" width="6.421875" style="0" customWidth="1"/>
    <col min="14" max="15" width="7.00390625" style="0" customWidth="1"/>
    <col min="16" max="16" width="6.7109375" style="0" customWidth="1"/>
    <col min="17" max="18" width="11.57421875" style="0" customWidth="1"/>
    <col min="19" max="16384" width="11.57421875" style="0" customWidth="1"/>
  </cols>
  <sheetData>
    <row r="1" spans="1:11" ht="30.75" customHeight="1">
      <c r="A1" s="30" t="s">
        <v>170</v>
      </c>
      <c r="B1" s="30"/>
      <c r="C1" s="30"/>
      <c r="D1" s="30"/>
      <c r="E1" s="30"/>
      <c r="F1" s="30"/>
      <c r="G1" s="30"/>
      <c r="H1" s="59" t="str">
        <f>'Clockwise-SM-first'!H1</f>
        <v>Check the Example tab to see how to fill out.</v>
      </c>
      <c r="I1" s="59"/>
      <c r="J1" s="59"/>
      <c r="K1" s="28"/>
    </row>
    <row r="2" spans="4:6" ht="18.75" customHeight="1">
      <c r="D2" s="31"/>
      <c r="E2" s="31"/>
      <c r="F2" s="31"/>
    </row>
    <row r="3" spans="1:6" ht="12" customHeight="1">
      <c r="A3" s="31" t="s">
        <v>57</v>
      </c>
      <c r="B3" s="31"/>
      <c r="C3" s="31"/>
      <c r="D3" s="31"/>
      <c r="E3" s="31"/>
      <c r="F3" s="31"/>
    </row>
    <row r="4" spans="1:3" ht="14.25" customHeight="1">
      <c r="A4" s="19"/>
      <c r="B4" s="74"/>
      <c r="C4" s="74"/>
    </row>
    <row r="5" spans="1:6" ht="12" customHeight="1">
      <c r="A5" s="32" t="s">
        <v>58</v>
      </c>
      <c r="B5" s="32"/>
      <c r="C5" s="32"/>
      <c r="D5" s="32"/>
      <c r="E5" s="32"/>
      <c r="F5" s="32"/>
    </row>
    <row r="6" spans="1:6" ht="14.25" customHeight="1">
      <c r="A6" s="32"/>
      <c r="B6" s="32"/>
      <c r="C6" s="32"/>
      <c r="D6" s="32"/>
      <c r="E6" s="32"/>
      <c r="F6" s="32"/>
    </row>
    <row r="7" spans="1:15" ht="48" customHeight="1">
      <c r="A7" s="19"/>
      <c r="B7" s="74"/>
      <c r="C7" s="74"/>
      <c r="H7" s="33" t="str">
        <f>Example!H7</f>
        <v>Remember to fill out the info sheet with your personal details</v>
      </c>
      <c r="J7" s="28" t="str">
        <f>Example!J7</f>
        <v>Check the Example sheet to see how to fill this out and what are the potential errors.</v>
      </c>
      <c r="K7" s="28"/>
      <c r="M7" s="24" t="s">
        <v>172</v>
      </c>
      <c r="N7" s="24"/>
      <c r="O7" s="24"/>
    </row>
    <row r="8" spans="1:6" ht="12" customHeight="1">
      <c r="A8" s="34" t="s">
        <v>185</v>
      </c>
      <c r="B8" s="34"/>
      <c r="C8" s="34"/>
      <c r="D8" s="34"/>
      <c r="E8" s="34"/>
      <c r="F8" s="34"/>
    </row>
    <row r="9" spans="1:9" ht="12.75" customHeight="1">
      <c r="A9" s="34"/>
      <c r="B9" s="34"/>
      <c r="C9" s="34"/>
      <c r="D9" s="34"/>
      <c r="E9" s="34"/>
      <c r="F9" s="34"/>
      <c r="H9" s="35" t="s">
        <v>62</v>
      </c>
      <c r="I9" s="35"/>
    </row>
    <row r="10" spans="6:18" ht="87.75" customHeight="1">
      <c r="F10" s="70" t="s">
        <v>173</v>
      </c>
      <c r="G10" s="70"/>
      <c r="H10" s="36" t="str">
        <f>Example!H10</f>
        <v>Enter the names of those who helped you in the cells below, one name per line. Each name should appear just once. No initials please: John Smith not J. Smith. No other text</v>
      </c>
      <c r="I10" s="36"/>
      <c r="J10" s="36" t="str">
        <f>Example!J10</f>
        <v>If the helper is already a Club member enter their membership number in this column. If they succeeded this year and don't have a number put a 'Y'. OR ..</v>
      </c>
      <c r="K10" s="36" t="str">
        <f>Example!K10</f>
        <v>If the helper is not a club member and has paced before on a successful round put an 'X' here</v>
      </c>
      <c r="L10" s="36" t="str">
        <f>Example!L10</f>
        <v>Put an 'X' in the column for each leg that the helper assisted you on the fells.
Put an 'X' in the Road column if they were part of your road crew.</v>
      </c>
      <c r="M10" s="36"/>
      <c r="N10" s="36"/>
      <c r="O10" s="36"/>
      <c r="P10" s="36"/>
      <c r="Q10" s="36" t="str">
        <f>Example!Q10</f>
        <v>Reciprocal is where contender A witnesses contender B and vice versa. Don't use for companions on supported rounds</v>
      </c>
      <c r="R10" s="36"/>
    </row>
    <row r="11" spans="1:18" ht="14.25" customHeight="1">
      <c r="A11" s="19" t="s">
        <v>68</v>
      </c>
      <c r="B11" s="19" t="s">
        <v>69</v>
      </c>
      <c r="C11" s="19"/>
      <c r="F11" s="70"/>
      <c r="G11" s="70"/>
      <c r="H11" s="36"/>
      <c r="I11" s="36"/>
      <c r="J11" s="36"/>
      <c r="K11" s="36"/>
      <c r="L11" s="36"/>
      <c r="M11" s="36"/>
      <c r="N11" s="36"/>
      <c r="O11" s="36"/>
      <c r="P11" s="36"/>
      <c r="Q11" s="36"/>
      <c r="R11" s="36"/>
    </row>
    <row r="12" spans="1:18" ht="14.25" customHeight="1">
      <c r="A12" s="19"/>
      <c r="B12" s="19" t="s">
        <v>70</v>
      </c>
      <c r="C12" s="19" t="s">
        <v>71</v>
      </c>
      <c r="F12" s="70"/>
      <c r="G12" s="70"/>
      <c r="H12" s="36" t="s">
        <v>174</v>
      </c>
      <c r="I12" s="36" t="s">
        <v>175</v>
      </c>
      <c r="J12" s="36"/>
      <c r="K12" s="36"/>
      <c r="L12" s="19" t="s">
        <v>72</v>
      </c>
      <c r="M12" s="19" t="s">
        <v>73</v>
      </c>
      <c r="N12" s="19" t="s">
        <v>74</v>
      </c>
      <c r="O12" s="19" t="s">
        <v>75</v>
      </c>
      <c r="P12" s="19" t="s">
        <v>76</v>
      </c>
      <c r="Q12" s="19" t="s">
        <v>186</v>
      </c>
      <c r="R12" s="19" t="s">
        <v>78</v>
      </c>
    </row>
    <row r="13" spans="1:26" ht="12" customHeight="1">
      <c r="A13" s="19" t="s">
        <v>72</v>
      </c>
      <c r="H13" s="75" t="s">
        <v>176</v>
      </c>
      <c r="I13" s="75" t="s">
        <v>187</v>
      </c>
      <c r="J13" s="72">
        <v>123456</v>
      </c>
      <c r="K13" s="72"/>
      <c r="L13" s="39" t="s">
        <v>82</v>
      </c>
      <c r="M13" s="39" t="s">
        <v>82</v>
      </c>
      <c r="N13" s="39"/>
      <c r="O13" s="39"/>
      <c r="P13" s="39"/>
      <c r="Q13" s="39"/>
      <c r="R13" s="39" t="s">
        <v>82</v>
      </c>
      <c r="S13" s="58">
        <f aca="true" t="shared" si="0" ref="S13:S33">SUM(T13:Z13)</f>
        <v>67</v>
      </c>
      <c r="T13" s="58">
        <f aca="true" t="shared" si="1" ref="T13:T33">IF(ISBLANK(L13),0,1)</f>
        <v>1</v>
      </c>
      <c r="U13" s="58">
        <f aca="true" t="shared" si="2" ref="U13:U33">IF(ISBLANK(M13),0,2)</f>
        <v>2</v>
      </c>
      <c r="V13" s="58">
        <f aca="true" t="shared" si="3" ref="V13:V33">IF(ISBLANK(N13),0,4)</f>
        <v>0</v>
      </c>
      <c r="W13" s="58">
        <f aca="true" t="shared" si="4" ref="W13:W33">IF(ISBLANK(O13),0,8)</f>
        <v>0</v>
      </c>
      <c r="X13" s="58">
        <f aca="true" t="shared" si="5" ref="X13:X33">IF(ISBLANK(P13),0,16)</f>
        <v>0</v>
      </c>
      <c r="Y13" s="58">
        <f aca="true" t="shared" si="6" ref="Y13:Y33">IF(ISBLANK(Q13),0,32)</f>
        <v>0</v>
      </c>
      <c r="Z13" s="58">
        <f aca="true" t="shared" si="7" ref="Z13:Z33">IF(ISBLANK(R13),0,64)</f>
        <v>64</v>
      </c>
    </row>
    <row r="14" spans="1:26" ht="14.25" customHeight="1">
      <c r="A14" t="s">
        <v>84</v>
      </c>
      <c r="B14" s="61"/>
      <c r="C14" s="61"/>
      <c r="G14">
        <f aca="true" t="shared" si="8" ref="G14:G33">S14</f>
        <v>0</v>
      </c>
      <c r="H14" s="76"/>
      <c r="I14" s="76"/>
      <c r="J14" s="63"/>
      <c r="K14" s="63"/>
      <c r="L14" s="64"/>
      <c r="M14" s="64"/>
      <c r="N14" s="64"/>
      <c r="O14" s="64"/>
      <c r="P14" s="64"/>
      <c r="Q14" s="64"/>
      <c r="R14" s="64"/>
      <c r="S14" s="58">
        <f t="shared" si="0"/>
        <v>0</v>
      </c>
      <c r="T14" s="58">
        <f t="shared" si="1"/>
        <v>0</v>
      </c>
      <c r="U14" s="58">
        <f t="shared" si="2"/>
        <v>0</v>
      </c>
      <c r="V14" s="58">
        <f t="shared" si="3"/>
        <v>0</v>
      </c>
      <c r="W14" s="58">
        <f t="shared" si="4"/>
        <v>0</v>
      </c>
      <c r="X14" s="58">
        <f t="shared" si="5"/>
        <v>0</v>
      </c>
      <c r="Y14" s="58">
        <f t="shared" si="6"/>
        <v>0</v>
      </c>
      <c r="Z14" s="58">
        <f t="shared" si="7"/>
        <v>0</v>
      </c>
    </row>
    <row r="15" spans="1:26" ht="14.25" customHeight="1">
      <c r="A15" t="s">
        <v>165</v>
      </c>
      <c r="B15" s="61"/>
      <c r="C15" s="61"/>
      <c r="D15" s="41">
        <f aca="true" t="shared" si="9" ref="D15:D18">IF(B15-B14&lt;0,B15-B14+24,B15-B14)</f>
        <v>0</v>
      </c>
      <c r="E15" s="41">
        <f aca="true" t="shared" si="10" ref="E15:E18">(D15*60)+(C15-C14)</f>
        <v>0</v>
      </c>
      <c r="F15" s="41"/>
      <c r="G15">
        <f t="shared" si="8"/>
        <v>0</v>
      </c>
      <c r="H15" s="76"/>
      <c r="I15" s="76"/>
      <c r="J15" s="63"/>
      <c r="K15" s="63"/>
      <c r="L15" s="64"/>
      <c r="M15" s="64"/>
      <c r="N15" s="64"/>
      <c r="O15" s="64"/>
      <c r="P15" s="64"/>
      <c r="Q15" s="64"/>
      <c r="R15" s="64"/>
      <c r="S15" s="58">
        <f t="shared" si="0"/>
        <v>0</v>
      </c>
      <c r="T15" s="58">
        <f t="shared" si="1"/>
        <v>0</v>
      </c>
      <c r="U15" s="58">
        <f t="shared" si="2"/>
        <v>0</v>
      </c>
      <c r="V15" s="58">
        <f t="shared" si="3"/>
        <v>0</v>
      </c>
      <c r="W15" s="58">
        <f t="shared" si="4"/>
        <v>0</v>
      </c>
      <c r="X15" s="58">
        <f t="shared" si="5"/>
        <v>0</v>
      </c>
      <c r="Y15" s="58">
        <f t="shared" si="6"/>
        <v>0</v>
      </c>
      <c r="Z15" s="58">
        <f t="shared" si="7"/>
        <v>0</v>
      </c>
    </row>
    <row r="16" spans="1:26" ht="14.25" customHeight="1">
      <c r="A16" t="s">
        <v>164</v>
      </c>
      <c r="B16" s="61"/>
      <c r="C16" s="61"/>
      <c r="D16" s="41">
        <f t="shared" si="9"/>
        <v>0</v>
      </c>
      <c r="E16" s="41">
        <f t="shared" si="10"/>
        <v>0</v>
      </c>
      <c r="F16" s="41"/>
      <c r="G16">
        <f t="shared" si="8"/>
        <v>0</v>
      </c>
      <c r="H16" s="63"/>
      <c r="I16" s="63"/>
      <c r="J16" s="63"/>
      <c r="K16" s="63"/>
      <c r="L16" s="64"/>
      <c r="M16" s="64"/>
      <c r="N16" s="64"/>
      <c r="O16" s="64"/>
      <c r="P16" s="64"/>
      <c r="Q16" s="64"/>
      <c r="R16" s="64"/>
      <c r="S16" s="58">
        <f t="shared" si="0"/>
        <v>0</v>
      </c>
      <c r="T16" s="58">
        <f t="shared" si="1"/>
        <v>0</v>
      </c>
      <c r="U16" s="58">
        <f t="shared" si="2"/>
        <v>0</v>
      </c>
      <c r="V16" s="58">
        <f t="shared" si="3"/>
        <v>0</v>
      </c>
      <c r="W16" s="58">
        <f t="shared" si="4"/>
        <v>0</v>
      </c>
      <c r="X16" s="58">
        <f t="shared" si="5"/>
        <v>0</v>
      </c>
      <c r="Y16" s="58">
        <f t="shared" si="6"/>
        <v>0</v>
      </c>
      <c r="Z16" s="58">
        <f t="shared" si="7"/>
        <v>0</v>
      </c>
    </row>
    <row r="17" spans="1:26" ht="14.25" customHeight="1">
      <c r="A17" t="s">
        <v>163</v>
      </c>
      <c r="B17" s="61"/>
      <c r="C17" s="61"/>
      <c r="D17" s="41">
        <f t="shared" si="9"/>
        <v>0</v>
      </c>
      <c r="E17" s="41">
        <f t="shared" si="10"/>
        <v>0</v>
      </c>
      <c r="F17" s="41"/>
      <c r="G17">
        <f t="shared" si="8"/>
        <v>0</v>
      </c>
      <c r="H17" s="63"/>
      <c r="I17" s="63"/>
      <c r="J17" s="63"/>
      <c r="K17" s="63"/>
      <c r="L17" s="64"/>
      <c r="M17" s="64"/>
      <c r="N17" s="64"/>
      <c r="O17" s="64"/>
      <c r="P17" s="64"/>
      <c r="Q17" s="64"/>
      <c r="R17" s="64"/>
      <c r="S17" s="58">
        <f t="shared" si="0"/>
        <v>0</v>
      </c>
      <c r="T17" s="58">
        <f t="shared" si="1"/>
        <v>0</v>
      </c>
      <c r="U17" s="58">
        <f t="shared" si="2"/>
        <v>0</v>
      </c>
      <c r="V17" s="58">
        <f t="shared" si="3"/>
        <v>0</v>
      </c>
      <c r="W17" s="58">
        <f t="shared" si="4"/>
        <v>0</v>
      </c>
      <c r="X17" s="58">
        <f t="shared" si="5"/>
        <v>0</v>
      </c>
      <c r="Y17" s="58">
        <f t="shared" si="6"/>
        <v>0</v>
      </c>
      <c r="Z17" s="58">
        <f t="shared" si="7"/>
        <v>0</v>
      </c>
    </row>
    <row r="18" spans="1:26" ht="14.25" customHeight="1">
      <c r="A18" t="s">
        <v>162</v>
      </c>
      <c r="B18" s="61"/>
      <c r="C18" s="61"/>
      <c r="D18" s="41">
        <f t="shared" si="9"/>
        <v>0</v>
      </c>
      <c r="E18" s="41">
        <f t="shared" si="10"/>
        <v>0</v>
      </c>
      <c r="F18" s="41"/>
      <c r="G18">
        <f t="shared" si="8"/>
        <v>0</v>
      </c>
      <c r="H18" s="63"/>
      <c r="I18" s="63"/>
      <c r="J18" s="63"/>
      <c r="K18" s="63"/>
      <c r="L18" s="64"/>
      <c r="M18" s="64"/>
      <c r="N18" s="64"/>
      <c r="O18" s="64"/>
      <c r="P18" s="64"/>
      <c r="Q18" s="64"/>
      <c r="R18" s="64"/>
      <c r="S18" s="58">
        <f t="shared" si="0"/>
        <v>0</v>
      </c>
      <c r="T18" s="58">
        <f t="shared" si="1"/>
        <v>0</v>
      </c>
      <c r="U18" s="58">
        <f t="shared" si="2"/>
        <v>0</v>
      </c>
      <c r="V18" s="58">
        <f t="shared" si="3"/>
        <v>0</v>
      </c>
      <c r="W18" s="58">
        <f t="shared" si="4"/>
        <v>0</v>
      </c>
      <c r="X18" s="58">
        <f t="shared" si="5"/>
        <v>0</v>
      </c>
      <c r="Y18" s="58">
        <f t="shared" si="6"/>
        <v>0</v>
      </c>
      <c r="Z18" s="58">
        <f t="shared" si="7"/>
        <v>0</v>
      </c>
    </row>
    <row r="19" spans="2:26" ht="14.25" customHeight="1">
      <c r="B19" s="19" t="s">
        <v>103</v>
      </c>
      <c r="C19" s="52">
        <f>TIME(HOUR(E19),MINUTE(E19),SECOND(E19))</f>
        <v>0</v>
      </c>
      <c r="E19" s="53">
        <f>(SUM(E15:E18)/1440)</f>
        <v>0</v>
      </c>
      <c r="F19" s="53"/>
      <c r="G19">
        <f t="shared" si="8"/>
        <v>0</v>
      </c>
      <c r="H19" s="63"/>
      <c r="I19" s="63"/>
      <c r="J19" s="63"/>
      <c r="K19" s="63"/>
      <c r="L19" s="64"/>
      <c r="M19" s="64"/>
      <c r="N19" s="64"/>
      <c r="O19" s="64"/>
      <c r="P19" s="64"/>
      <c r="Q19" s="64"/>
      <c r="R19" s="64"/>
      <c r="S19" s="58">
        <f t="shared" si="0"/>
        <v>0</v>
      </c>
      <c r="T19" s="58">
        <f t="shared" si="1"/>
        <v>0</v>
      </c>
      <c r="U19" s="58">
        <f t="shared" si="2"/>
        <v>0</v>
      </c>
      <c r="V19" s="58">
        <f t="shared" si="3"/>
        <v>0</v>
      </c>
      <c r="W19" s="58">
        <f t="shared" si="4"/>
        <v>0</v>
      </c>
      <c r="X19" s="58">
        <f t="shared" si="5"/>
        <v>0</v>
      </c>
      <c r="Y19" s="58">
        <f t="shared" si="6"/>
        <v>0</v>
      </c>
      <c r="Z19" s="58">
        <f t="shared" si="7"/>
        <v>0</v>
      </c>
    </row>
    <row r="20" spans="7:26" ht="14.25" customHeight="1">
      <c r="G20">
        <f t="shared" si="8"/>
        <v>0</v>
      </c>
      <c r="H20" s="63"/>
      <c r="I20" s="63"/>
      <c r="J20" s="63"/>
      <c r="K20" s="63"/>
      <c r="L20" s="64"/>
      <c r="M20" s="64"/>
      <c r="N20" s="64"/>
      <c r="O20" s="64"/>
      <c r="P20" s="64"/>
      <c r="Q20" s="64"/>
      <c r="R20" s="64"/>
      <c r="S20" s="58">
        <f t="shared" si="0"/>
        <v>0</v>
      </c>
      <c r="T20" s="58">
        <f t="shared" si="1"/>
        <v>0</v>
      </c>
      <c r="U20" s="58">
        <f t="shared" si="2"/>
        <v>0</v>
      </c>
      <c r="V20" s="58">
        <f t="shared" si="3"/>
        <v>0</v>
      </c>
      <c r="W20" s="58">
        <f t="shared" si="4"/>
        <v>0</v>
      </c>
      <c r="X20" s="58">
        <f t="shared" si="5"/>
        <v>0</v>
      </c>
      <c r="Y20" s="58">
        <f t="shared" si="6"/>
        <v>0</v>
      </c>
      <c r="Z20" s="58">
        <f t="shared" si="7"/>
        <v>0</v>
      </c>
    </row>
    <row r="21" spans="1:26" ht="12" customHeight="1">
      <c r="A21" s="19" t="s">
        <v>73</v>
      </c>
      <c r="B21" s="60"/>
      <c r="C21" s="60"/>
      <c r="G21">
        <f t="shared" si="8"/>
        <v>0</v>
      </c>
      <c r="H21" s="76"/>
      <c r="I21" s="76"/>
      <c r="J21" s="64"/>
      <c r="K21" s="64"/>
      <c r="L21" s="64"/>
      <c r="M21" s="64"/>
      <c r="N21" s="64"/>
      <c r="O21" s="64"/>
      <c r="P21" s="64"/>
      <c r="Q21" s="64"/>
      <c r="R21" s="64"/>
      <c r="S21" s="58">
        <f t="shared" si="0"/>
        <v>0</v>
      </c>
      <c r="T21" s="58">
        <f t="shared" si="1"/>
        <v>0</v>
      </c>
      <c r="U21" s="58">
        <f t="shared" si="2"/>
        <v>0</v>
      </c>
      <c r="V21" s="58">
        <f t="shared" si="3"/>
        <v>0</v>
      </c>
      <c r="W21" s="58">
        <f t="shared" si="4"/>
        <v>0</v>
      </c>
      <c r="X21" s="58">
        <f t="shared" si="5"/>
        <v>0</v>
      </c>
      <c r="Y21" s="58">
        <f t="shared" si="6"/>
        <v>0</v>
      </c>
      <c r="Z21" s="58">
        <f t="shared" si="7"/>
        <v>0</v>
      </c>
    </row>
    <row r="22" spans="1:26" ht="14.25" customHeight="1">
      <c r="A22" t="s">
        <v>114</v>
      </c>
      <c r="B22" s="61"/>
      <c r="C22" s="61"/>
      <c r="D22" s="41">
        <f>IF(B22-B18&lt;0,B22-B18+24,B22-B18)</f>
        <v>0</v>
      </c>
      <c r="E22" s="41">
        <f>(D22*60)+(C22-C18)</f>
        <v>0</v>
      </c>
      <c r="F22" s="41"/>
      <c r="G22">
        <f t="shared" si="8"/>
        <v>0</v>
      </c>
      <c r="H22" s="76"/>
      <c r="I22" s="76"/>
      <c r="J22" s="64"/>
      <c r="K22" s="64"/>
      <c r="L22" s="64"/>
      <c r="M22" s="64"/>
      <c r="N22" s="64"/>
      <c r="O22" s="64"/>
      <c r="P22" s="64"/>
      <c r="Q22" s="64"/>
      <c r="R22" s="64"/>
      <c r="S22" s="58">
        <f t="shared" si="0"/>
        <v>0</v>
      </c>
      <c r="T22" s="58">
        <f t="shared" si="1"/>
        <v>0</v>
      </c>
      <c r="U22" s="58">
        <f t="shared" si="2"/>
        <v>0</v>
      </c>
      <c r="V22" s="58">
        <f t="shared" si="3"/>
        <v>0</v>
      </c>
      <c r="W22" s="58">
        <f t="shared" si="4"/>
        <v>0</v>
      </c>
      <c r="X22" s="58">
        <f t="shared" si="5"/>
        <v>0</v>
      </c>
      <c r="Y22" s="58">
        <f t="shared" si="6"/>
        <v>0</v>
      </c>
      <c r="Z22" s="58">
        <f t="shared" si="7"/>
        <v>0</v>
      </c>
    </row>
    <row r="23" spans="1:26" ht="14.25" customHeight="1">
      <c r="A23" t="s">
        <v>161</v>
      </c>
      <c r="B23" s="61"/>
      <c r="C23" s="61"/>
      <c r="D23" s="41">
        <f aca="true" t="shared" si="11" ref="D23:D32">IF(B23-B22&lt;0,B23-B22+24,B23-B22)</f>
        <v>0</v>
      </c>
      <c r="E23" s="41">
        <f aca="true" t="shared" si="12" ref="E23:E32">(D23*60)+(C23-C22)</f>
        <v>0</v>
      </c>
      <c r="F23" s="41"/>
      <c r="G23">
        <f t="shared" si="8"/>
        <v>0</v>
      </c>
      <c r="H23" s="76"/>
      <c r="I23" s="76"/>
      <c r="J23" s="64"/>
      <c r="K23" s="64"/>
      <c r="L23" s="64"/>
      <c r="M23" s="64"/>
      <c r="N23" s="64"/>
      <c r="O23" s="64"/>
      <c r="P23" s="64"/>
      <c r="Q23" s="64"/>
      <c r="R23" s="64"/>
      <c r="S23" s="58">
        <f t="shared" si="0"/>
        <v>0</v>
      </c>
      <c r="T23" s="58">
        <f t="shared" si="1"/>
        <v>0</v>
      </c>
      <c r="U23" s="58">
        <f t="shared" si="2"/>
        <v>0</v>
      </c>
      <c r="V23" s="58">
        <f t="shared" si="3"/>
        <v>0</v>
      </c>
      <c r="W23" s="58">
        <f t="shared" si="4"/>
        <v>0</v>
      </c>
      <c r="X23" s="58">
        <f t="shared" si="5"/>
        <v>0</v>
      </c>
      <c r="Y23" s="58">
        <f t="shared" si="6"/>
        <v>0</v>
      </c>
      <c r="Z23" s="58">
        <f t="shared" si="7"/>
        <v>0</v>
      </c>
    </row>
    <row r="24" spans="1:26" ht="14.25" customHeight="1">
      <c r="A24" t="s">
        <v>160</v>
      </c>
      <c r="B24" s="61"/>
      <c r="C24" s="61"/>
      <c r="D24" s="41">
        <f t="shared" si="11"/>
        <v>0</v>
      </c>
      <c r="E24" s="41">
        <f t="shared" si="12"/>
        <v>0</v>
      </c>
      <c r="F24" s="41"/>
      <c r="G24">
        <f t="shared" si="8"/>
        <v>0</v>
      </c>
      <c r="H24" s="76"/>
      <c r="I24" s="76"/>
      <c r="J24" s="64"/>
      <c r="K24" s="64"/>
      <c r="L24" s="64"/>
      <c r="M24" s="64"/>
      <c r="N24" s="64"/>
      <c r="O24" s="64"/>
      <c r="P24" s="64"/>
      <c r="Q24" s="64"/>
      <c r="R24" s="64"/>
      <c r="S24" s="58">
        <f t="shared" si="0"/>
        <v>0</v>
      </c>
      <c r="T24" s="58">
        <f t="shared" si="1"/>
        <v>0</v>
      </c>
      <c r="U24" s="58">
        <f t="shared" si="2"/>
        <v>0</v>
      </c>
      <c r="V24" s="58">
        <f t="shared" si="3"/>
        <v>0</v>
      </c>
      <c r="W24" s="58">
        <f t="shared" si="4"/>
        <v>0</v>
      </c>
      <c r="X24" s="58">
        <f t="shared" si="5"/>
        <v>0</v>
      </c>
      <c r="Y24" s="58">
        <f t="shared" si="6"/>
        <v>0</v>
      </c>
      <c r="Z24" s="58">
        <f t="shared" si="7"/>
        <v>0</v>
      </c>
    </row>
    <row r="25" spans="1:26" ht="14.25" customHeight="1">
      <c r="A25" t="s">
        <v>159</v>
      </c>
      <c r="B25" s="61"/>
      <c r="C25" s="61"/>
      <c r="D25" s="41">
        <f t="shared" si="11"/>
        <v>0</v>
      </c>
      <c r="E25" s="41">
        <f t="shared" si="12"/>
        <v>0</v>
      </c>
      <c r="F25" s="41"/>
      <c r="G25">
        <f t="shared" si="8"/>
        <v>0</v>
      </c>
      <c r="H25" s="76"/>
      <c r="I25" s="76"/>
      <c r="J25" s="64"/>
      <c r="K25" s="64"/>
      <c r="L25" s="64"/>
      <c r="M25" s="64"/>
      <c r="N25" s="64"/>
      <c r="O25" s="64"/>
      <c r="P25" s="64"/>
      <c r="Q25" s="64"/>
      <c r="R25" s="64"/>
      <c r="S25" s="58">
        <f t="shared" si="0"/>
        <v>0</v>
      </c>
      <c r="T25" s="58">
        <f t="shared" si="1"/>
        <v>0</v>
      </c>
      <c r="U25" s="58">
        <f t="shared" si="2"/>
        <v>0</v>
      </c>
      <c r="V25" s="58">
        <f t="shared" si="3"/>
        <v>0</v>
      </c>
      <c r="W25" s="58">
        <f t="shared" si="4"/>
        <v>0</v>
      </c>
      <c r="X25" s="58">
        <f t="shared" si="5"/>
        <v>0</v>
      </c>
      <c r="Y25" s="58">
        <f t="shared" si="6"/>
        <v>0</v>
      </c>
      <c r="Z25" s="58">
        <f t="shared" si="7"/>
        <v>0</v>
      </c>
    </row>
    <row r="26" spans="1:26" ht="14.25" customHeight="1">
      <c r="A26" t="s">
        <v>158</v>
      </c>
      <c r="B26" s="61"/>
      <c r="C26" s="61"/>
      <c r="D26" s="41">
        <f t="shared" si="11"/>
        <v>0</v>
      </c>
      <c r="E26" s="41">
        <f t="shared" si="12"/>
        <v>0</v>
      </c>
      <c r="F26" s="41"/>
      <c r="G26">
        <f t="shared" si="8"/>
        <v>0</v>
      </c>
      <c r="H26" s="76"/>
      <c r="I26" s="76"/>
      <c r="J26" s="64"/>
      <c r="K26" s="64"/>
      <c r="L26" s="64"/>
      <c r="M26" s="64"/>
      <c r="N26" s="64"/>
      <c r="O26" s="64"/>
      <c r="P26" s="64"/>
      <c r="Q26" s="64"/>
      <c r="R26" s="64"/>
      <c r="S26" s="58">
        <f t="shared" si="0"/>
        <v>0</v>
      </c>
      <c r="T26" s="58">
        <f t="shared" si="1"/>
        <v>0</v>
      </c>
      <c r="U26" s="58">
        <f t="shared" si="2"/>
        <v>0</v>
      </c>
      <c r="V26" s="58">
        <f t="shared" si="3"/>
        <v>0</v>
      </c>
      <c r="W26" s="58">
        <f t="shared" si="4"/>
        <v>0</v>
      </c>
      <c r="X26" s="58">
        <f t="shared" si="5"/>
        <v>0</v>
      </c>
      <c r="Y26" s="58">
        <f t="shared" si="6"/>
        <v>0</v>
      </c>
      <c r="Z26" s="58">
        <f t="shared" si="7"/>
        <v>0</v>
      </c>
    </row>
    <row r="27" spans="1:26" ht="14.25" customHeight="1">
      <c r="A27" t="s">
        <v>157</v>
      </c>
      <c r="B27" s="61"/>
      <c r="C27" s="61"/>
      <c r="D27" s="41">
        <f t="shared" si="11"/>
        <v>0</v>
      </c>
      <c r="E27" s="41">
        <f t="shared" si="12"/>
        <v>0</v>
      </c>
      <c r="F27" s="41"/>
      <c r="G27">
        <f t="shared" si="8"/>
        <v>0</v>
      </c>
      <c r="H27" s="76"/>
      <c r="I27" s="76"/>
      <c r="J27" s="64"/>
      <c r="K27" s="64"/>
      <c r="L27" s="64"/>
      <c r="M27" s="64"/>
      <c r="N27" s="64"/>
      <c r="O27" s="64"/>
      <c r="P27" s="64"/>
      <c r="Q27" s="64"/>
      <c r="R27" s="64"/>
      <c r="S27" s="58">
        <f t="shared" si="0"/>
        <v>0</v>
      </c>
      <c r="T27" s="58">
        <f t="shared" si="1"/>
        <v>0</v>
      </c>
      <c r="U27" s="58">
        <f t="shared" si="2"/>
        <v>0</v>
      </c>
      <c r="V27" s="58">
        <f t="shared" si="3"/>
        <v>0</v>
      </c>
      <c r="W27" s="58">
        <f t="shared" si="4"/>
        <v>0</v>
      </c>
      <c r="X27" s="58">
        <f t="shared" si="5"/>
        <v>0</v>
      </c>
      <c r="Y27" s="58">
        <f t="shared" si="6"/>
        <v>0</v>
      </c>
      <c r="Z27" s="58">
        <f t="shared" si="7"/>
        <v>0</v>
      </c>
    </row>
    <row r="28" spans="1:26" ht="14.25" customHeight="1">
      <c r="A28" t="s">
        <v>156</v>
      </c>
      <c r="B28" s="61"/>
      <c r="C28" s="61"/>
      <c r="D28" s="41">
        <f t="shared" si="11"/>
        <v>0</v>
      </c>
      <c r="E28" s="41">
        <f t="shared" si="12"/>
        <v>0</v>
      </c>
      <c r="F28" s="41"/>
      <c r="G28">
        <f t="shared" si="8"/>
        <v>0</v>
      </c>
      <c r="H28" s="76"/>
      <c r="I28" s="76"/>
      <c r="J28" s="64"/>
      <c r="K28" s="64"/>
      <c r="L28" s="64"/>
      <c r="M28" s="64"/>
      <c r="N28" s="64"/>
      <c r="O28" s="64"/>
      <c r="P28" s="64"/>
      <c r="Q28" s="64"/>
      <c r="R28" s="64"/>
      <c r="S28" s="58">
        <f t="shared" si="0"/>
        <v>0</v>
      </c>
      <c r="T28" s="58">
        <f t="shared" si="1"/>
        <v>0</v>
      </c>
      <c r="U28" s="58">
        <f t="shared" si="2"/>
        <v>0</v>
      </c>
      <c r="V28" s="58">
        <f t="shared" si="3"/>
        <v>0</v>
      </c>
      <c r="W28" s="58">
        <f t="shared" si="4"/>
        <v>0</v>
      </c>
      <c r="X28" s="58">
        <f t="shared" si="5"/>
        <v>0</v>
      </c>
      <c r="Y28" s="58">
        <f t="shared" si="6"/>
        <v>0</v>
      </c>
      <c r="Z28" s="58">
        <f t="shared" si="7"/>
        <v>0</v>
      </c>
    </row>
    <row r="29" spans="1:26" ht="14.25" customHeight="1">
      <c r="A29" t="s">
        <v>155</v>
      </c>
      <c r="B29" s="61"/>
      <c r="C29" s="61"/>
      <c r="D29" s="41">
        <f t="shared" si="11"/>
        <v>0</v>
      </c>
      <c r="E29" s="41">
        <f t="shared" si="12"/>
        <v>0</v>
      </c>
      <c r="F29" s="41"/>
      <c r="G29">
        <f t="shared" si="8"/>
        <v>0</v>
      </c>
      <c r="H29" s="76"/>
      <c r="I29" s="76"/>
      <c r="J29" s="64"/>
      <c r="K29" s="64"/>
      <c r="L29" s="64"/>
      <c r="M29" s="64"/>
      <c r="N29" s="64"/>
      <c r="O29" s="64"/>
      <c r="P29" s="64"/>
      <c r="Q29" s="64"/>
      <c r="R29" s="64"/>
      <c r="S29" s="58">
        <f t="shared" si="0"/>
        <v>0</v>
      </c>
      <c r="T29" s="58">
        <f t="shared" si="1"/>
        <v>0</v>
      </c>
      <c r="U29" s="58">
        <f t="shared" si="2"/>
        <v>0</v>
      </c>
      <c r="V29" s="58">
        <f t="shared" si="3"/>
        <v>0</v>
      </c>
      <c r="W29" s="58">
        <f t="shared" si="4"/>
        <v>0</v>
      </c>
      <c r="X29" s="58">
        <f t="shared" si="5"/>
        <v>0</v>
      </c>
      <c r="Y29" s="58">
        <f t="shared" si="6"/>
        <v>0</v>
      </c>
      <c r="Z29" s="58">
        <f t="shared" si="7"/>
        <v>0</v>
      </c>
    </row>
    <row r="30" spans="1:26" ht="14.25" customHeight="1">
      <c r="A30" t="s">
        <v>154</v>
      </c>
      <c r="B30" s="61"/>
      <c r="C30" s="61"/>
      <c r="D30" s="41">
        <f t="shared" si="11"/>
        <v>0</v>
      </c>
      <c r="E30" s="41">
        <f t="shared" si="12"/>
        <v>0</v>
      </c>
      <c r="F30" s="41"/>
      <c r="G30">
        <f t="shared" si="8"/>
        <v>0</v>
      </c>
      <c r="H30" s="76"/>
      <c r="I30" s="76"/>
      <c r="J30" s="64"/>
      <c r="K30" s="64"/>
      <c r="L30" s="64"/>
      <c r="M30" s="64"/>
      <c r="N30" s="64"/>
      <c r="O30" s="64"/>
      <c r="P30" s="64"/>
      <c r="Q30" s="64"/>
      <c r="R30" s="64"/>
      <c r="S30" s="58">
        <f t="shared" si="0"/>
        <v>0</v>
      </c>
      <c r="T30" s="58">
        <f t="shared" si="1"/>
        <v>0</v>
      </c>
      <c r="U30" s="58">
        <f t="shared" si="2"/>
        <v>0</v>
      </c>
      <c r="V30" s="58">
        <f t="shared" si="3"/>
        <v>0</v>
      </c>
      <c r="W30" s="58">
        <f t="shared" si="4"/>
        <v>0</v>
      </c>
      <c r="X30" s="58">
        <f t="shared" si="5"/>
        <v>0</v>
      </c>
      <c r="Y30" s="58">
        <f t="shared" si="6"/>
        <v>0</v>
      </c>
      <c r="Z30" s="58">
        <f t="shared" si="7"/>
        <v>0</v>
      </c>
    </row>
    <row r="31" spans="1:26" ht="14.25" customHeight="1">
      <c r="A31" t="s">
        <v>153</v>
      </c>
      <c r="B31" s="61"/>
      <c r="C31" s="61"/>
      <c r="D31" s="41">
        <f t="shared" si="11"/>
        <v>0</v>
      </c>
      <c r="E31" s="41">
        <f t="shared" si="12"/>
        <v>0</v>
      </c>
      <c r="F31" s="41"/>
      <c r="G31">
        <f t="shared" si="8"/>
        <v>0</v>
      </c>
      <c r="H31" s="76"/>
      <c r="I31" s="76"/>
      <c r="J31" s="64"/>
      <c r="K31" s="64"/>
      <c r="L31" s="64"/>
      <c r="M31" s="64"/>
      <c r="N31" s="64"/>
      <c r="O31" s="64"/>
      <c r="P31" s="64"/>
      <c r="Q31" s="64"/>
      <c r="R31" s="64"/>
      <c r="S31" s="58">
        <f t="shared" si="0"/>
        <v>0</v>
      </c>
      <c r="T31" s="58">
        <f t="shared" si="1"/>
        <v>0</v>
      </c>
      <c r="U31" s="58">
        <f t="shared" si="2"/>
        <v>0</v>
      </c>
      <c r="V31" s="58">
        <f t="shared" si="3"/>
        <v>0</v>
      </c>
      <c r="W31" s="58">
        <f t="shared" si="4"/>
        <v>0</v>
      </c>
      <c r="X31" s="58">
        <f t="shared" si="5"/>
        <v>0</v>
      </c>
      <c r="Y31" s="58">
        <f t="shared" si="6"/>
        <v>0</v>
      </c>
      <c r="Z31" s="58">
        <f t="shared" si="7"/>
        <v>0</v>
      </c>
    </row>
    <row r="32" spans="1:26" ht="14.25" customHeight="1">
      <c r="A32" t="s">
        <v>152</v>
      </c>
      <c r="B32" s="61"/>
      <c r="C32" s="61"/>
      <c r="D32" s="41">
        <f t="shared" si="11"/>
        <v>0</v>
      </c>
      <c r="E32" s="41">
        <f t="shared" si="12"/>
        <v>0</v>
      </c>
      <c r="F32" s="41"/>
      <c r="G32">
        <f t="shared" si="8"/>
        <v>0</v>
      </c>
      <c r="H32" s="76"/>
      <c r="I32" s="76"/>
      <c r="J32" s="64"/>
      <c r="K32" s="64"/>
      <c r="L32" s="64"/>
      <c r="M32" s="64"/>
      <c r="N32" s="64"/>
      <c r="O32" s="64"/>
      <c r="P32" s="64"/>
      <c r="Q32" s="64"/>
      <c r="R32" s="64"/>
      <c r="S32" s="58">
        <f t="shared" si="0"/>
        <v>0</v>
      </c>
      <c r="T32" s="58">
        <f t="shared" si="1"/>
        <v>0</v>
      </c>
      <c r="U32" s="58">
        <f t="shared" si="2"/>
        <v>0</v>
      </c>
      <c r="V32" s="58">
        <f t="shared" si="3"/>
        <v>0</v>
      </c>
      <c r="W32" s="58">
        <f t="shared" si="4"/>
        <v>0</v>
      </c>
      <c r="X32" s="58">
        <f t="shared" si="5"/>
        <v>0</v>
      </c>
      <c r="Y32" s="58">
        <f t="shared" si="6"/>
        <v>0</v>
      </c>
      <c r="Z32" s="58">
        <f t="shared" si="7"/>
        <v>0</v>
      </c>
    </row>
    <row r="33" spans="2:26" ht="14.25" customHeight="1">
      <c r="B33" s="19" t="s">
        <v>103</v>
      </c>
      <c r="C33" s="52">
        <f>TIME(HOUR(E33),MINUTE(E33),SECOND(E33))</f>
        <v>0</v>
      </c>
      <c r="E33" s="53">
        <f>SUM(E23:E32)/1440</f>
        <v>0</v>
      </c>
      <c r="F33" s="53"/>
      <c r="G33">
        <f t="shared" si="8"/>
        <v>0</v>
      </c>
      <c r="H33" s="76"/>
      <c r="I33" s="76"/>
      <c r="J33" s="64"/>
      <c r="K33" s="64"/>
      <c r="L33" s="64"/>
      <c r="M33" s="64"/>
      <c r="N33" s="64"/>
      <c r="O33" s="64"/>
      <c r="P33" s="64"/>
      <c r="Q33" s="64"/>
      <c r="R33" s="64"/>
      <c r="S33" s="58">
        <f t="shared" si="0"/>
        <v>0</v>
      </c>
      <c r="T33" s="58">
        <f t="shared" si="1"/>
        <v>0</v>
      </c>
      <c r="U33" s="58">
        <f t="shared" si="2"/>
        <v>0</v>
      </c>
      <c r="V33" s="58">
        <f t="shared" si="3"/>
        <v>0</v>
      </c>
      <c r="W33" s="58">
        <f t="shared" si="4"/>
        <v>0</v>
      </c>
      <c r="X33" s="58">
        <f t="shared" si="5"/>
        <v>0</v>
      </c>
      <c r="Y33" s="58">
        <f t="shared" si="6"/>
        <v>0</v>
      </c>
      <c r="Z33" s="58">
        <f t="shared" si="7"/>
        <v>0</v>
      </c>
    </row>
    <row r="34" spans="8:18" ht="14.25" customHeight="1">
      <c r="H34" s="67" t="s">
        <v>178</v>
      </c>
      <c r="I34" s="67"/>
      <c r="J34" s="67"/>
      <c r="K34" s="67"/>
      <c r="L34">
        <f>SUM(T14:T33)</f>
        <v>0</v>
      </c>
      <c r="M34">
        <f>SUM(U14:U33)</f>
        <v>0</v>
      </c>
      <c r="N34">
        <f>SUM(V14:V33)</f>
        <v>0</v>
      </c>
      <c r="O34">
        <f>SUM(W14:W33)</f>
        <v>0</v>
      </c>
      <c r="P34">
        <f>SUM(X14:X33)</f>
        <v>0</v>
      </c>
      <c r="Q34" s="58">
        <f>SUM(Y14:Y33)</f>
        <v>0</v>
      </c>
      <c r="R34">
        <f>SUM(Z14:Z33)</f>
        <v>0</v>
      </c>
    </row>
    <row r="35" ht="12" customHeight="1">
      <c r="A35" s="19" t="s">
        <v>74</v>
      </c>
    </row>
    <row r="36" spans="1:6" ht="14.25" customHeight="1">
      <c r="A36" s="7" t="s">
        <v>114</v>
      </c>
      <c r="B36" s="61"/>
      <c r="C36" s="61"/>
      <c r="D36" s="41">
        <f>IF(B36-B32&lt;0,B36-B32+24,B36-B32)</f>
        <v>0</v>
      </c>
      <c r="E36" s="41">
        <f>(D36*60)+(C36-C32)</f>
        <v>0</v>
      </c>
      <c r="F36" s="41"/>
    </row>
    <row r="37" spans="1:6" ht="14.25" customHeight="1">
      <c r="A37" t="s">
        <v>151</v>
      </c>
      <c r="B37" s="61"/>
      <c r="C37" s="61"/>
      <c r="D37" s="41">
        <f aca="true" t="shared" si="13" ref="D37:D52">IF(B37-B36&lt;0,B37-B36+24,B37-B36)</f>
        <v>0</v>
      </c>
      <c r="E37" s="41">
        <f aca="true" t="shared" si="14" ref="E37:E52">(D37*60)+(C37-C36)</f>
        <v>0</v>
      </c>
      <c r="F37" s="41"/>
    </row>
    <row r="38" spans="1:6" ht="14.25" customHeight="1">
      <c r="A38" t="s">
        <v>150</v>
      </c>
      <c r="B38" s="61"/>
      <c r="C38" s="61"/>
      <c r="D38" s="41">
        <f t="shared" si="13"/>
        <v>0</v>
      </c>
      <c r="E38" s="41">
        <f t="shared" si="14"/>
        <v>0</v>
      </c>
      <c r="F38" s="41"/>
    </row>
    <row r="39" spans="1:6" ht="14.25" customHeight="1">
      <c r="A39" t="s">
        <v>149</v>
      </c>
      <c r="B39" s="61"/>
      <c r="C39" s="61"/>
      <c r="D39" s="41">
        <f t="shared" si="13"/>
        <v>0</v>
      </c>
      <c r="E39" s="41">
        <f t="shared" si="14"/>
        <v>0</v>
      </c>
      <c r="F39" s="41"/>
    </row>
    <row r="40" spans="1:6" ht="14.25" customHeight="1">
      <c r="A40" t="s">
        <v>148</v>
      </c>
      <c r="B40" s="61"/>
      <c r="C40" s="61"/>
      <c r="D40" s="41">
        <f t="shared" si="13"/>
        <v>0</v>
      </c>
      <c r="E40" s="41">
        <f t="shared" si="14"/>
        <v>0</v>
      </c>
      <c r="F40" s="41"/>
    </row>
    <row r="41" spans="1:6" ht="14.25" customHeight="1">
      <c r="A41" t="s">
        <v>147</v>
      </c>
      <c r="B41" s="61"/>
      <c r="C41" s="61"/>
      <c r="D41" s="41">
        <f t="shared" si="13"/>
        <v>0</v>
      </c>
      <c r="E41" s="41">
        <f t="shared" si="14"/>
        <v>0</v>
      </c>
      <c r="F41" s="41"/>
    </row>
    <row r="42" spans="1:6" ht="14.25" customHeight="1">
      <c r="A42" t="s">
        <v>146</v>
      </c>
      <c r="B42" s="61"/>
      <c r="C42" s="61"/>
      <c r="D42" s="41">
        <f t="shared" si="13"/>
        <v>0</v>
      </c>
      <c r="E42" s="41">
        <f t="shared" si="14"/>
        <v>0</v>
      </c>
      <c r="F42" s="41"/>
    </row>
    <row r="43" spans="1:6" ht="14.25" customHeight="1">
      <c r="A43" t="s">
        <v>145</v>
      </c>
      <c r="B43" s="61"/>
      <c r="C43" s="61"/>
      <c r="D43" s="41">
        <f t="shared" si="13"/>
        <v>0</v>
      </c>
      <c r="E43" s="41">
        <f t="shared" si="14"/>
        <v>0</v>
      </c>
      <c r="F43" s="41"/>
    </row>
    <row r="44" spans="1:6" ht="14.25" customHeight="1">
      <c r="A44" t="s">
        <v>144</v>
      </c>
      <c r="B44" s="61"/>
      <c r="C44" s="61"/>
      <c r="D44" s="41">
        <f t="shared" si="13"/>
        <v>0</v>
      </c>
      <c r="E44" s="41">
        <f t="shared" si="14"/>
        <v>0</v>
      </c>
      <c r="F44" s="41"/>
    </row>
    <row r="45" spans="1:6" ht="14.25" customHeight="1">
      <c r="A45" t="s">
        <v>184</v>
      </c>
      <c r="B45" s="61"/>
      <c r="C45" s="61"/>
      <c r="D45" s="41">
        <f t="shared" si="13"/>
        <v>0</v>
      </c>
      <c r="E45" s="41">
        <f t="shared" si="14"/>
        <v>0</v>
      </c>
      <c r="F45" s="41"/>
    </row>
    <row r="46" spans="1:6" ht="14.25" customHeight="1">
      <c r="A46" t="s">
        <v>188</v>
      </c>
      <c r="B46" s="61"/>
      <c r="C46" s="61"/>
      <c r="D46" s="41">
        <f t="shared" si="13"/>
        <v>0</v>
      </c>
      <c r="E46" s="41">
        <f t="shared" si="14"/>
        <v>0</v>
      </c>
      <c r="F46" s="41"/>
    </row>
    <row r="47" spans="1:6" ht="14.25" customHeight="1">
      <c r="A47" t="s">
        <v>141</v>
      </c>
      <c r="B47" s="61"/>
      <c r="C47" s="61"/>
      <c r="D47" s="41">
        <f t="shared" si="13"/>
        <v>0</v>
      </c>
      <c r="E47" s="41">
        <f t="shared" si="14"/>
        <v>0</v>
      </c>
      <c r="F47" s="41"/>
    </row>
    <row r="48" spans="1:6" ht="14.25" customHeight="1">
      <c r="A48" t="s">
        <v>139</v>
      </c>
      <c r="B48" s="61"/>
      <c r="C48" s="61"/>
      <c r="D48" s="41">
        <f t="shared" si="13"/>
        <v>0</v>
      </c>
      <c r="E48" s="41">
        <f t="shared" si="14"/>
        <v>0</v>
      </c>
      <c r="F48" s="41"/>
    </row>
    <row r="49" spans="1:6" ht="14.25" customHeight="1">
      <c r="A49" t="s">
        <v>140</v>
      </c>
      <c r="B49" s="61"/>
      <c r="C49" s="61"/>
      <c r="D49" s="41">
        <f t="shared" si="13"/>
        <v>0</v>
      </c>
      <c r="E49" s="41">
        <f t="shared" si="14"/>
        <v>0</v>
      </c>
      <c r="F49" s="41"/>
    </row>
    <row r="50" spans="1:6" ht="14.25" customHeight="1">
      <c r="A50" t="s">
        <v>138</v>
      </c>
      <c r="B50" s="61"/>
      <c r="C50" s="61"/>
      <c r="D50" s="41">
        <f t="shared" si="13"/>
        <v>0</v>
      </c>
      <c r="E50" s="41">
        <f t="shared" si="14"/>
        <v>0</v>
      </c>
      <c r="F50" s="41"/>
    </row>
    <row r="51" spans="1:6" ht="14.25" customHeight="1">
      <c r="A51" t="s">
        <v>137</v>
      </c>
      <c r="B51" s="61"/>
      <c r="C51" s="61"/>
      <c r="D51" s="41">
        <f t="shared" si="13"/>
        <v>0</v>
      </c>
      <c r="E51" s="41">
        <f t="shared" si="14"/>
        <v>0</v>
      </c>
      <c r="F51" s="41"/>
    </row>
    <row r="52" spans="1:6" ht="14.25" customHeight="1">
      <c r="A52" t="s">
        <v>134</v>
      </c>
      <c r="B52" s="61"/>
      <c r="C52" s="61"/>
      <c r="D52" s="41">
        <f t="shared" si="13"/>
        <v>0</v>
      </c>
      <c r="E52" s="41">
        <f t="shared" si="14"/>
        <v>0</v>
      </c>
      <c r="F52" s="41"/>
    </row>
    <row r="53" spans="2:6" ht="14.25" customHeight="1">
      <c r="B53" s="19" t="s">
        <v>103</v>
      </c>
      <c r="C53" s="52">
        <f>TIME(HOUR(E53),MINUTE(E53),SECOND(E53))</f>
        <v>0</v>
      </c>
      <c r="E53" s="53">
        <f>SUM(E37:E52)/1440</f>
        <v>0</v>
      </c>
      <c r="F53" s="53"/>
    </row>
    <row r="54" ht="14.25" customHeight="1">
      <c r="C54" s="19"/>
    </row>
    <row r="55" ht="12" customHeight="1">
      <c r="A55" s="19" t="s">
        <v>75</v>
      </c>
    </row>
    <row r="56" spans="1:6" ht="14.25" customHeight="1">
      <c r="A56" t="s">
        <v>114</v>
      </c>
      <c r="B56" s="61"/>
      <c r="C56" s="61"/>
      <c r="D56" s="41">
        <f>IF(B56-B52&lt;0,B56-B52+24,B56-B52)</f>
        <v>0</v>
      </c>
      <c r="E56" s="41">
        <f>(D56*60)+(C56-C52)</f>
        <v>0</v>
      </c>
      <c r="F56" s="41"/>
    </row>
    <row r="57" spans="1:6" ht="14.25" customHeight="1">
      <c r="A57" t="s">
        <v>133</v>
      </c>
      <c r="B57" s="61"/>
      <c r="C57" s="61"/>
      <c r="D57" s="41">
        <f aca="true" t="shared" si="15" ref="D57:D69">IF(B57-B56&lt;0,B57-B56+24,B57-B56)</f>
        <v>0</v>
      </c>
      <c r="E57" s="41">
        <f aca="true" t="shared" si="16" ref="E57:E69">(D57*60)+(C57-C56)</f>
        <v>0</v>
      </c>
      <c r="F57" s="41"/>
    </row>
    <row r="58" spans="1:6" ht="14.25" customHeight="1">
      <c r="A58" t="s">
        <v>132</v>
      </c>
      <c r="B58" s="61"/>
      <c r="C58" s="61"/>
      <c r="D58" s="41">
        <f t="shared" si="15"/>
        <v>0</v>
      </c>
      <c r="E58" s="41">
        <f t="shared" si="16"/>
        <v>0</v>
      </c>
      <c r="F58" s="41"/>
    </row>
    <row r="59" spans="1:6" ht="14.25" customHeight="1">
      <c r="A59" t="s">
        <v>131</v>
      </c>
      <c r="B59" s="61"/>
      <c r="C59" s="61"/>
      <c r="D59" s="41">
        <f t="shared" si="15"/>
        <v>0</v>
      </c>
      <c r="E59" s="41">
        <f t="shared" si="16"/>
        <v>0</v>
      </c>
      <c r="F59" s="41"/>
    </row>
    <row r="60" spans="1:6" ht="14.25" customHeight="1">
      <c r="A60" t="s">
        <v>130</v>
      </c>
      <c r="B60" s="61"/>
      <c r="C60" s="61"/>
      <c r="D60" s="41">
        <f t="shared" si="15"/>
        <v>0</v>
      </c>
      <c r="E60" s="41">
        <f t="shared" si="16"/>
        <v>0</v>
      </c>
      <c r="F60" s="41"/>
    </row>
    <row r="61" spans="1:6" ht="14.25" customHeight="1">
      <c r="A61" t="s">
        <v>129</v>
      </c>
      <c r="B61" s="61"/>
      <c r="C61" s="61"/>
      <c r="D61" s="41">
        <f t="shared" si="15"/>
        <v>0</v>
      </c>
      <c r="E61" s="41">
        <f t="shared" si="16"/>
        <v>0</v>
      </c>
      <c r="F61" s="41"/>
    </row>
    <row r="62" spans="1:6" ht="14.25" customHeight="1">
      <c r="A62" t="s">
        <v>128</v>
      </c>
      <c r="B62" s="61"/>
      <c r="C62" s="61"/>
      <c r="D62" s="41">
        <f t="shared" si="15"/>
        <v>0</v>
      </c>
      <c r="E62" s="41">
        <f t="shared" si="16"/>
        <v>0</v>
      </c>
      <c r="F62" s="41"/>
    </row>
    <row r="63" spans="1:6" ht="14.25" customHeight="1">
      <c r="A63" t="s">
        <v>127</v>
      </c>
      <c r="B63" s="61"/>
      <c r="C63" s="61"/>
      <c r="D63" s="41">
        <f t="shared" si="15"/>
        <v>0</v>
      </c>
      <c r="E63" s="41">
        <f t="shared" si="16"/>
        <v>0</v>
      </c>
      <c r="F63" s="41"/>
    </row>
    <row r="64" spans="1:6" ht="14.25" customHeight="1">
      <c r="A64" t="s">
        <v>126</v>
      </c>
      <c r="B64" s="61"/>
      <c r="C64" s="61"/>
      <c r="D64" s="41">
        <f t="shared" si="15"/>
        <v>0</v>
      </c>
      <c r="E64" s="41">
        <f t="shared" si="16"/>
        <v>0</v>
      </c>
      <c r="F64" s="41"/>
    </row>
    <row r="65" spans="1:6" ht="14.25" customHeight="1">
      <c r="A65" t="s">
        <v>125</v>
      </c>
      <c r="B65" s="61"/>
      <c r="C65" s="61"/>
      <c r="D65" s="41">
        <f t="shared" si="15"/>
        <v>0</v>
      </c>
      <c r="E65" s="41">
        <f t="shared" si="16"/>
        <v>0</v>
      </c>
      <c r="F65" s="41"/>
    </row>
    <row r="66" spans="1:6" ht="14.25" customHeight="1">
      <c r="A66" t="s">
        <v>124</v>
      </c>
      <c r="B66" s="61"/>
      <c r="C66" s="61"/>
      <c r="D66" s="41">
        <f t="shared" si="15"/>
        <v>0</v>
      </c>
      <c r="E66" s="41">
        <f t="shared" si="16"/>
        <v>0</v>
      </c>
      <c r="F66" s="41"/>
    </row>
    <row r="67" spans="1:6" ht="14.25" customHeight="1">
      <c r="A67" t="s">
        <v>119</v>
      </c>
      <c r="B67" s="61"/>
      <c r="C67" s="61"/>
      <c r="D67" s="41">
        <f t="shared" si="15"/>
        <v>0</v>
      </c>
      <c r="E67" s="41">
        <f t="shared" si="16"/>
        <v>0</v>
      </c>
      <c r="F67" s="41"/>
    </row>
    <row r="68" spans="1:6" ht="14.25" customHeight="1">
      <c r="A68" t="s">
        <v>116</v>
      </c>
      <c r="B68" s="61"/>
      <c r="C68" s="61"/>
      <c r="D68" s="41">
        <f t="shared" si="15"/>
        <v>0</v>
      </c>
      <c r="E68" s="41">
        <f t="shared" si="16"/>
        <v>0</v>
      </c>
      <c r="F68" s="41"/>
    </row>
    <row r="69" spans="1:6" ht="14.25" customHeight="1">
      <c r="A69" t="s">
        <v>100</v>
      </c>
      <c r="B69" s="61"/>
      <c r="C69" s="61"/>
      <c r="D69" s="41">
        <f t="shared" si="15"/>
        <v>0</v>
      </c>
      <c r="E69" s="41">
        <f t="shared" si="16"/>
        <v>0</v>
      </c>
      <c r="F69" s="41"/>
    </row>
    <row r="70" spans="2:6" ht="14.25" customHeight="1">
      <c r="B70" s="19" t="s">
        <v>103</v>
      </c>
      <c r="C70" s="52">
        <f>TIME(HOUR(E70),MINUTE(E70),SECOND(E70))</f>
        <v>0</v>
      </c>
      <c r="E70" s="53">
        <f>SUM(E57:E69)/1440</f>
        <v>0</v>
      </c>
      <c r="F70" s="53"/>
    </row>
    <row r="72" ht="12" customHeight="1">
      <c r="A72" s="19" t="s">
        <v>76</v>
      </c>
    </row>
    <row r="73" spans="1:6" ht="14.25" customHeight="1">
      <c r="A73" t="s">
        <v>114</v>
      </c>
      <c r="B73" s="61"/>
      <c r="C73" s="61"/>
      <c r="D73" s="41">
        <f>IF(B73-B69&lt;0,B73-B69+24,B73-B69)</f>
        <v>0</v>
      </c>
      <c r="E73" s="41">
        <f>(D73*60)+(C73-C69)</f>
        <v>0</v>
      </c>
      <c r="F73" s="41"/>
    </row>
    <row r="74" spans="1:6" ht="14.25" customHeight="1">
      <c r="A74" t="s">
        <v>96</v>
      </c>
      <c r="B74" s="61"/>
      <c r="C74" s="61"/>
      <c r="D74" s="41">
        <f aca="true" t="shared" si="17" ref="D74:D77">IF(B74-B73&lt;0,B74-B73+24,B74-B73)</f>
        <v>0</v>
      </c>
      <c r="E74" s="41">
        <f aca="true" t="shared" si="18" ref="E74:E77">(D74*60)+(C74-C73)</f>
        <v>0</v>
      </c>
      <c r="F74" s="41"/>
    </row>
    <row r="75" spans="1:6" ht="14.25" customHeight="1">
      <c r="A75" t="s">
        <v>92</v>
      </c>
      <c r="B75" s="61"/>
      <c r="C75" s="61"/>
      <c r="D75" s="41">
        <f t="shared" si="17"/>
        <v>0</v>
      </c>
      <c r="E75" s="41">
        <f t="shared" si="18"/>
        <v>0</v>
      </c>
      <c r="F75" s="41"/>
    </row>
    <row r="76" spans="1:9" ht="14.25" customHeight="1">
      <c r="A76" t="s">
        <v>88</v>
      </c>
      <c r="B76" s="61"/>
      <c r="C76" s="61"/>
      <c r="D76" s="41">
        <f t="shared" si="17"/>
        <v>0</v>
      </c>
      <c r="E76" s="41">
        <f t="shared" si="18"/>
        <v>0</v>
      </c>
      <c r="F76" s="41"/>
      <c r="H76" s="73"/>
      <c r="I76" s="73"/>
    </row>
    <row r="77" spans="1:6" ht="14.25" customHeight="1">
      <c r="A77" t="s">
        <v>166</v>
      </c>
      <c r="B77" s="61"/>
      <c r="C77" s="61"/>
      <c r="D77" s="41">
        <f t="shared" si="17"/>
        <v>0</v>
      </c>
      <c r="E77" s="41">
        <f t="shared" si="18"/>
        <v>0</v>
      </c>
      <c r="F77" s="41"/>
    </row>
    <row r="78" spans="2:6" ht="14.25" customHeight="1">
      <c r="B78" s="19" t="s">
        <v>103</v>
      </c>
      <c r="C78" s="52">
        <f>TIME(HOUR(E78),MINUTE(E78),SECOND(E78))</f>
        <v>0</v>
      </c>
      <c r="E78" s="53">
        <f>SUM(E74:E77)/1440</f>
        <v>0</v>
      </c>
      <c r="F78" s="53"/>
    </row>
    <row r="80" spans="1:6" ht="14.25" customHeight="1">
      <c r="A80" s="19" t="s">
        <v>167</v>
      </c>
      <c r="C80" s="68">
        <f>TIME(HOUR(E80),MINUTE(E80),SECOND(E80))</f>
        <v>0</v>
      </c>
      <c r="E80" s="57">
        <f>E78+E70+E53+E33+E19</f>
        <v>0</v>
      </c>
      <c r="F80" s="57"/>
    </row>
    <row r="81" spans="1:5" ht="14.25" customHeight="1">
      <c r="A81" s="19" t="s">
        <v>168</v>
      </c>
      <c r="C81" s="69">
        <f>E81</f>
        <v>0</v>
      </c>
      <c r="E81" s="58">
        <f>E73+E56+E36+E22</f>
        <v>0</v>
      </c>
    </row>
    <row r="82" spans="1:6" ht="14.25" customHeight="1">
      <c r="A82" s="19" t="s">
        <v>169</v>
      </c>
      <c r="B82" s="19"/>
      <c r="C82" s="68">
        <f>TIME(HOUR(E82),MINUTE(E82),SECOND(E82))</f>
        <v>0</v>
      </c>
      <c r="E82" s="57">
        <f>C80+TIME(0,C81,0)</f>
        <v>0</v>
      </c>
      <c r="F82" s="57"/>
    </row>
    <row r="85" spans="1:2" ht="14.25" customHeight="1">
      <c r="A85" t="s">
        <v>72</v>
      </c>
      <c r="B85" s="56">
        <f>(SUM(E15:E18))</f>
        <v>0</v>
      </c>
    </row>
    <row r="86" spans="1:2" ht="14.25" customHeight="1">
      <c r="A86" t="s">
        <v>73</v>
      </c>
      <c r="B86" s="56">
        <f>SUM(E23:E32)</f>
        <v>0</v>
      </c>
    </row>
    <row r="87" spans="1:2" ht="14.25" customHeight="1">
      <c r="A87" t="s">
        <v>74</v>
      </c>
      <c r="B87" s="56">
        <f>SUM(E37:E52)</f>
        <v>0</v>
      </c>
    </row>
    <row r="88" spans="1:2" ht="14.25" customHeight="1">
      <c r="A88" t="s">
        <v>75</v>
      </c>
      <c r="B88" s="56">
        <f>SUM(E57:E69)</f>
        <v>0</v>
      </c>
    </row>
    <row r="89" spans="1:2" ht="14.25" customHeight="1">
      <c r="A89" t="s">
        <v>76</v>
      </c>
      <c r="B89" s="56">
        <f>SUM(E74:E77)</f>
        <v>0</v>
      </c>
    </row>
    <row r="90" spans="1:2" ht="14.25" customHeight="1">
      <c r="A90" t="s">
        <v>168</v>
      </c>
      <c r="B90" s="56">
        <f>E74+E60+E40+E23</f>
        <v>0</v>
      </c>
    </row>
    <row r="106" spans="1:10" ht="14.25" customHeight="1">
      <c r="A106" s="57" t="str">
        <f>CONCATENATE("1,",Info!B27,",",Info!C37,"-",Info!D37,"-",Info!E37,",",Info!B38,",",Info!B39,",",A111,",",A114,",",Info!B28,",",Info!B29,",0,",Info!B34)</f>
        <v>1,,2024--,0,,:,0:0,British,,0,</v>
      </c>
      <c r="H106">
        <f aca="true" t="shared" si="19" ref="H106:H126">IF(S14&gt;0,CONCATENATE(H14,",",J14,",",S14),"")</f>
      </c>
      <c r="J106">
        <f>IF(H106&lt;&gt;"",H106,"")</f>
      </c>
    </row>
    <row r="107" spans="8:10" ht="14.25" customHeight="1">
      <c r="H107">
        <f t="shared" si="19"/>
      </c>
      <c r="J107">
        <f aca="true" t="shared" si="20" ref="J107:J126">IF(H107&lt;&gt;"",CONCATENATE(J106,";",H107),J106)</f>
      </c>
    </row>
    <row r="108" spans="8:10" ht="14.25" customHeight="1">
      <c r="H108">
        <f t="shared" si="19"/>
      </c>
      <c r="J108">
        <f t="shared" si="20"/>
      </c>
    </row>
    <row r="109" spans="8:10" ht="14.25" customHeight="1">
      <c r="H109">
        <f t="shared" si="19"/>
      </c>
      <c r="J109">
        <f t="shared" si="20"/>
      </c>
    </row>
    <row r="110" spans="8:10" ht="14.25" customHeight="1">
      <c r="H110">
        <f t="shared" si="19"/>
      </c>
      <c r="J110">
        <f t="shared" si="20"/>
      </c>
    </row>
    <row r="111" spans="1:10" ht="14.25" customHeight="1">
      <c r="A111" t="str">
        <f>CONCATENATE(B77,":",C77)</f>
        <v>:</v>
      </c>
      <c r="H111">
        <f t="shared" si="19"/>
      </c>
      <c r="J111">
        <f t="shared" si="20"/>
      </c>
    </row>
    <row r="112" spans="1:10" ht="14.25" customHeight="1">
      <c r="A112" s="58">
        <f>HOUR(C82)</f>
        <v>0</v>
      </c>
      <c r="H112">
        <f t="shared" si="19"/>
      </c>
      <c r="J112">
        <f t="shared" si="20"/>
      </c>
    </row>
    <row r="113" spans="1:10" ht="14.25" customHeight="1">
      <c r="A113" s="58">
        <f>MINUTE(C82)</f>
        <v>0</v>
      </c>
      <c r="H113">
        <f t="shared" si="19"/>
      </c>
      <c r="J113">
        <f t="shared" si="20"/>
      </c>
    </row>
    <row r="114" spans="1:10" ht="14.25" customHeight="1">
      <c r="A114" t="str">
        <f>CONCATENATE(A112,":",A113)</f>
        <v>0:0</v>
      </c>
      <c r="H114">
        <f t="shared" si="19"/>
      </c>
      <c r="J114">
        <f t="shared" si="20"/>
      </c>
    </row>
    <row r="115" spans="8:10" ht="14.25" customHeight="1">
      <c r="H115">
        <f t="shared" si="19"/>
      </c>
      <c r="J115">
        <f t="shared" si="20"/>
      </c>
    </row>
    <row r="116" spans="8:10" ht="14.25" customHeight="1">
      <c r="H116">
        <f t="shared" si="19"/>
      </c>
      <c r="J116">
        <f t="shared" si="20"/>
      </c>
    </row>
    <row r="117" spans="8:10" ht="14.25" customHeight="1">
      <c r="H117">
        <f t="shared" si="19"/>
      </c>
      <c r="J117">
        <f t="shared" si="20"/>
      </c>
    </row>
    <row r="118" spans="8:10" ht="14.25" customHeight="1">
      <c r="H118">
        <f t="shared" si="19"/>
      </c>
      <c r="J118">
        <f t="shared" si="20"/>
      </c>
    </row>
    <row r="119" spans="8:10" ht="14.25" customHeight="1">
      <c r="H119">
        <f t="shared" si="19"/>
      </c>
      <c r="J119">
        <f t="shared" si="20"/>
      </c>
    </row>
    <row r="120" spans="8:10" ht="14.25" customHeight="1">
      <c r="H120">
        <f t="shared" si="19"/>
      </c>
      <c r="J120">
        <f t="shared" si="20"/>
      </c>
    </row>
    <row r="121" spans="8:10" ht="14.25" customHeight="1">
      <c r="H121">
        <f t="shared" si="19"/>
      </c>
      <c r="J121">
        <f t="shared" si="20"/>
      </c>
    </row>
    <row r="122" spans="8:10" ht="14.25" customHeight="1">
      <c r="H122">
        <f t="shared" si="19"/>
      </c>
      <c r="J122">
        <f t="shared" si="20"/>
      </c>
    </row>
    <row r="123" spans="8:10" ht="14.25" customHeight="1">
      <c r="H123">
        <f t="shared" si="19"/>
      </c>
      <c r="J123">
        <f t="shared" si="20"/>
      </c>
    </row>
    <row r="124" spans="8:10" ht="14.25" customHeight="1">
      <c r="H124">
        <f t="shared" si="19"/>
      </c>
      <c r="J124">
        <f t="shared" si="20"/>
      </c>
    </row>
    <row r="125" spans="8:10" ht="14.25" customHeight="1">
      <c r="H125">
        <f t="shared" si="19"/>
      </c>
      <c r="J125">
        <f t="shared" si="20"/>
      </c>
    </row>
    <row r="126" spans="8:10" ht="14.25" customHeight="1">
      <c r="H126">
        <f t="shared" si="19"/>
      </c>
      <c r="J126">
        <f t="shared" si="20"/>
      </c>
    </row>
  </sheetData>
  <sheetProtection selectLockedCells="1" selectUnlockedCells="1"/>
  <mergeCells count="11">
    <mergeCell ref="A1:G1"/>
    <mergeCell ref="A3:E3"/>
    <mergeCell ref="A5:E6"/>
    <mergeCell ref="J7:K7"/>
    <mergeCell ref="M7:O7"/>
    <mergeCell ref="A8:E9"/>
    <mergeCell ref="F10:G12"/>
    <mergeCell ref="H10:I11"/>
    <mergeCell ref="L10:P11"/>
    <mergeCell ref="Q10:R11"/>
    <mergeCell ref="H34:K34"/>
  </mergeCells>
  <conditionalFormatting sqref="G14:G33">
    <cfRule type="cellIs" priority="1" dxfId="1" operator="between" stopIfTrue="1">
      <formula>33</formula>
      <formula>63</formula>
    </cfRule>
    <cfRule type="cellIs" priority="2" dxfId="1" operator="equal" stopIfTrue="1">
      <formula>0</formula>
    </cfRule>
  </conditionalFormatting>
  <conditionalFormatting sqref="L34:P34">
    <cfRule type="cellIs" priority="3" dxfId="1" operator="equal" stopIfTrue="1">
      <formula>0</formula>
    </cfRule>
    <cfRule type="cellIs" priority="4" dxfId="2" operator="greaterThan" stopIfTrue="1">
      <formula>0</formula>
    </cfRule>
  </conditionalFormatting>
  <conditionalFormatting sqref="R34">
    <cfRule type="cellIs" priority="5" dxfId="1" operator="equal" stopIfTrue="1">
      <formula>0</formula>
    </cfRule>
    <cfRule type="cellIs" priority="6" dxfId="2" operator="greaterThan" stopIfTrue="1">
      <formula>0</formula>
    </cfRule>
  </conditionalFormatting>
  <dataValidations count="3">
    <dataValidation operator="equal" allowBlank="1" showErrorMessage="1" errorTitle="Invalid value!" error="Only membership numbers such as 12345 allowed." sqref="K14:K20">
      <formula1>0</formula1>
    </dataValidation>
    <dataValidation operator="equal" allowBlank="1" showInputMessage="1" showErrorMessage="1" promptTitle="Helper-name-4" prompt="Only enter a name with no other text.&#10;&#10;Valid: John Smith&#10;Invalid: Dr John Smith&#10;Invalid: J. Smith&#10;Invalid: John Smith (helped at road crossings)" sqref="H14:I33">
      <formula1>0</formula1>
    </dataValidation>
    <dataValidation operator="equal" allowBlank="1" showErrorMessage="1" errorTitle="Invalid Value!" error="Only enter a valid membership number such as 12345." sqref="J14:J33">
      <formula1>0</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Wightman</cp:lastModifiedBy>
  <dcterms:modified xsi:type="dcterms:W3CDTF">2024-05-01T10:20:11Z</dcterms:modified>
  <cp:category/>
  <cp:version/>
  <cp:contentType/>
  <cp:contentStatus/>
  <cp:revision>156</cp:revision>
</cp:coreProperties>
</file>